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'Individual'!$C$4:$AC$42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'Individual'!$A$1:$AC$41</definedName>
  </definedNames>
  <calcPr fullCalcOnLoad="1"/>
</workbook>
</file>

<file path=xl/sharedStrings.xml><?xml version="1.0" encoding="utf-8"?>
<sst xmlns="http://schemas.openxmlformats.org/spreadsheetml/2006/main" count="129" uniqueCount="72">
  <si>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</si>
  <si>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</si>
  <si>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</si>
  <si>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</si>
  <si>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</si>
  <si>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</si>
  <si>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</si>
  <si>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</si>
  <si>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</si>
  <si>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</si>
  <si>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</si>
  <si>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</si>
  <si>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</si>
  <si>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</si>
  <si>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</si>
  <si>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</si>
  <si>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</si>
  <si>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</si>
  <si>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</si>
  <si>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</si>
  <si>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1a DVISIÓ MASCULINA</t>
  </si>
  <si>
    <t>FINAL TÍTOL - 1a JORNADA</t>
  </si>
  <si>
    <t>SWEETRADE A</t>
  </si>
  <si>
    <t>DIAGONAL</t>
  </si>
  <si>
    <t>CLASSIFICACIÓ FINAL TÍTOL</t>
  </si>
  <si>
    <t>JOVENTUT AL-VICI A</t>
  </si>
  <si>
    <t>FINAL TÍTOL - 2a JORNADA</t>
  </si>
  <si>
    <t>LLIGA CATALANA DE BOWLING 2016-2017</t>
  </si>
  <si>
    <t>LLIGA CATALANA DE BOWLING 2016 -2017</t>
  </si>
  <si>
    <t xml:space="preserve">SWEETRADE A </t>
  </si>
  <si>
    <t>BARCELONA A</t>
  </si>
  <si>
    <t>SEVEN-3 A</t>
  </si>
  <si>
    <t xml:space="preserve">DIAMOND </t>
  </si>
  <si>
    <t xml:space="preserve">SEVEN-3 A </t>
  </si>
  <si>
    <t>DIAMOND</t>
  </si>
  <si>
    <t>ARTUR COLOMER SOLER</t>
  </si>
  <si>
    <t>SWEETRADE</t>
  </si>
  <si>
    <t>RAÚL GÁLVEZ GALISTEO</t>
  </si>
  <si>
    <t>ÀLVAR CARDONA BURGUÉS</t>
  </si>
  <si>
    <t>NARCÍS SISTACH TRIOLÀ</t>
  </si>
  <si>
    <t>DAVID ANSALDO MOLINA</t>
  </si>
  <si>
    <t>JOVENTUT AL-VICI</t>
  </si>
  <si>
    <t>JOAN CREUS MARTORI</t>
  </si>
  <si>
    <t>FERNANDO GÓMEZ QUIRANTE</t>
  </si>
  <si>
    <t>JORDI TUBELLA MURGADAS</t>
  </si>
  <si>
    <t>XAVIER ALBERT MANAU</t>
  </si>
  <si>
    <t>BARCELONA</t>
  </si>
  <si>
    <t>FERNANDO SANZ TERCERO</t>
  </si>
  <si>
    <t>ÁLVARO-JOSÉ CARDONA ROSELL</t>
  </si>
  <si>
    <t>JOSEP GUÀRDIA GARCÍA</t>
  </si>
  <si>
    <t xml:space="preserve">JUAN JOSÉ BUSTOS MARCOS </t>
  </si>
  <si>
    <t>SEVEN-3</t>
  </si>
  <si>
    <t xml:space="preserve">FRANCISCO HERNÁNDEZ ESPINOSA </t>
  </si>
  <si>
    <t>JAVIER CRESPI ATSET</t>
  </si>
  <si>
    <t>ALBERT ROCA FANDOS</t>
  </si>
  <si>
    <t>ENRIQUE ROSA FUNES</t>
  </si>
  <si>
    <t>SERGIO RETAMAL ROJAS</t>
  </si>
  <si>
    <t>MOISÉS PÉREZ IBÁÑEZ</t>
  </si>
  <si>
    <t>SERGI MONTAÑA LÓPEZ</t>
  </si>
  <si>
    <t>JOSÉ MANUEL RUBIO HERNÁNDEZ</t>
  </si>
  <si>
    <t>MARCIAL OVIDE MARRON</t>
  </si>
  <si>
    <t>AXEL GUIMÓ MIRANDA</t>
  </si>
  <si>
    <t>FRANCISCO HERNÁNDEZ SALGUERO</t>
  </si>
  <si>
    <t>DIEGO PEÑA NOBLE</t>
  </si>
  <si>
    <t>JOSEP ORIOL NAVARRO CAÑAS</t>
  </si>
  <si>
    <t>JULIEN DROZ</t>
  </si>
  <si>
    <t>JOSÉ MARIA CORRALES BABIANO</t>
  </si>
  <si>
    <t>ÒSCAR SÁNCHEZ MATA</t>
  </si>
  <si>
    <t>MANEL CIERO BENITEZ</t>
  </si>
  <si>
    <t>JULIEN SERMAND</t>
  </si>
  <si>
    <t>MIGUEL ÁNGEL SEOANE DOMINGUEZ</t>
  </si>
  <si>
    <t>JUAN MIGUEL ALBIZURI MAXIMINO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</si>
</sst>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4">
      <selection activeCell="C45" sqref="C45:F50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28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20</v>
      </c>
      <c r="E5" s="20"/>
      <c r="F5" s="20"/>
      <c r="G5" s="17" t="s">
        <v>21</v>
      </c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>
        <v>42806</v>
      </c>
      <c r="E7" s="20"/>
      <c r="G7" s="20"/>
      <c r="H7" s="20"/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6</v>
      </c>
      <c r="C9" s="27" t="s">
        <v>29</v>
      </c>
      <c r="D9" s="28"/>
      <c r="E9" s="29">
        <v>9</v>
      </c>
      <c r="G9" s="27" t="s">
        <v>25</v>
      </c>
      <c r="I9" s="29">
        <v>1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30</v>
      </c>
      <c r="E11" s="29">
        <v>0</v>
      </c>
      <c r="F11" s="29"/>
      <c r="G11" s="27" t="s">
        <v>31</v>
      </c>
      <c r="I11" s="29">
        <v>10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23</v>
      </c>
      <c r="E13" s="29">
        <v>6</v>
      </c>
      <c r="F13" s="29"/>
      <c r="G13" s="27" t="s">
        <v>32</v>
      </c>
      <c r="I13" s="29">
        <v>4</v>
      </c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7</v>
      </c>
      <c r="C15" s="27" t="str">
        <f>C13</f>
        <v>DIAGONAL</v>
      </c>
      <c r="E15" s="29">
        <v>3</v>
      </c>
      <c r="F15" s="29"/>
      <c r="G15" s="27" t="str">
        <f>G11</f>
        <v>SEVEN-3 A</v>
      </c>
      <c r="I15" s="29">
        <v>7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tr">
        <f>C9</f>
        <v>SWEETRADE A </v>
      </c>
      <c r="E17" s="29">
        <v>7</v>
      </c>
      <c r="F17" s="29"/>
      <c r="G17" s="27" t="str">
        <f>G13</f>
        <v>DIAMOND </v>
      </c>
      <c r="I17" s="29">
        <v>3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tr">
        <f>G9</f>
        <v>JOVENTUT AL-VICI A</v>
      </c>
      <c r="E19" s="29">
        <v>6</v>
      </c>
      <c r="F19" s="29"/>
      <c r="G19" s="27" t="str">
        <f>C11</f>
        <v>BARCELONA A</v>
      </c>
      <c r="I19" s="29">
        <v>4</v>
      </c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8</v>
      </c>
      <c r="C21" s="27" t="str">
        <f>C11</f>
        <v>BARCELONA A</v>
      </c>
      <c r="E21" s="29">
        <v>0</v>
      </c>
      <c r="F21" s="29"/>
      <c r="G21" s="27" t="str">
        <f>C9</f>
        <v>SWEETRADE A </v>
      </c>
      <c r="I21" s="29">
        <v>10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tr">
        <f>G9</f>
        <v>JOVENTUT AL-VICI A</v>
      </c>
      <c r="E23" s="29">
        <v>2</v>
      </c>
      <c r="F23" s="29"/>
      <c r="G23" s="27" t="str">
        <f>C13</f>
        <v>DIAGONAL</v>
      </c>
      <c r="I23" s="29">
        <v>8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DIAMOND </v>
      </c>
      <c r="E25" s="29">
        <v>4</v>
      </c>
      <c r="F25" s="29"/>
      <c r="G25" s="27" t="str">
        <f>G11</f>
        <v>SEVEN-3 A</v>
      </c>
      <c r="I25" s="29">
        <v>6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9</v>
      </c>
      <c r="C27" s="27" t="str">
        <f>G9</f>
        <v>JOVENTUT AL-VICI A</v>
      </c>
      <c r="E27" s="29">
        <v>1</v>
      </c>
      <c r="F27" s="29"/>
      <c r="G27" s="27" t="str">
        <f>G13</f>
        <v>DIAMOND </v>
      </c>
      <c r="I27" s="29">
        <v>9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tr">
        <f>G11</f>
        <v>SEVEN-3 A</v>
      </c>
      <c r="E29" s="29">
        <v>3</v>
      </c>
      <c r="F29" s="29"/>
      <c r="G29" s="27" t="str">
        <f>C9</f>
        <v>SWEETRADE A </v>
      </c>
      <c r="I29" s="29">
        <v>7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tr">
        <f>C11</f>
        <v>BARCELONA A</v>
      </c>
      <c r="E31" s="29">
        <v>3</v>
      </c>
      <c r="G31" s="27" t="str">
        <f>C13</f>
        <v>DIAGONAL</v>
      </c>
      <c r="I31" s="29">
        <v>7</v>
      </c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10</v>
      </c>
      <c r="C33" s="27" t="str">
        <f>C9</f>
        <v>SWEETRADE A </v>
      </c>
      <c r="E33" s="29">
        <v>2</v>
      </c>
      <c r="G33" s="27" t="str">
        <f>C13</f>
        <v>DIAGONAL</v>
      </c>
      <c r="I33" s="29">
        <v>8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DIAMOND </v>
      </c>
      <c r="E35" s="29">
        <v>8</v>
      </c>
      <c r="G35" s="27" t="str">
        <f>C11</f>
        <v>BARCELONA A</v>
      </c>
      <c r="I35" s="29">
        <v>2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tr">
        <f>G11</f>
        <v>SEVEN-3 A</v>
      </c>
      <c r="E37" s="29">
        <v>2</v>
      </c>
      <c r="G37" s="27" t="str">
        <f>G9</f>
        <v>JOVENTUT AL-VICI A</v>
      </c>
      <c r="I37" s="29">
        <v>8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D42" s="37" t="s">
        <v>24</v>
      </c>
      <c r="H42" s="22"/>
    </row>
    <row r="44" spans="1:8" s="37" customFormat="1" ht="18.75">
      <c r="A44" s="38"/>
      <c r="C44" s="39" t="s">
        <v>11</v>
      </c>
      <c r="D44" s="40"/>
      <c r="E44" s="40"/>
      <c r="F44" s="50" t="s">
        <v>16</v>
      </c>
      <c r="G44" s="50" t="s">
        <v>17</v>
      </c>
      <c r="H44" s="50" t="s">
        <v>2</v>
      </c>
    </row>
    <row r="45" spans="3:8" ht="21">
      <c r="C45" s="41" t="s">
        <v>22</v>
      </c>
      <c r="D45" s="42"/>
      <c r="E45" s="43"/>
      <c r="F45" s="44">
        <f>(9+7+10+7+2)</f>
        <v>35</v>
      </c>
      <c r="G45" s="51"/>
      <c r="H45" s="49">
        <f aca="true" t="shared" si="0" ref="H45:H50">SUM(F45:G45)</f>
        <v>35</v>
      </c>
    </row>
    <row r="46" spans="3:8" ht="21">
      <c r="C46" s="45" t="s">
        <v>23</v>
      </c>
      <c r="D46" s="55"/>
      <c r="E46" s="35"/>
      <c r="F46" s="44">
        <f>(6+3+8+7+8)</f>
        <v>32</v>
      </c>
      <c r="G46" s="51"/>
      <c r="H46" s="49">
        <f t="shared" si="0"/>
        <v>32</v>
      </c>
    </row>
    <row r="47" spans="3:8" ht="21">
      <c r="C47" s="41" t="s">
        <v>33</v>
      </c>
      <c r="D47" s="42"/>
      <c r="E47" s="43"/>
      <c r="F47" s="44">
        <f>(10+7+6+3+2)</f>
        <v>28</v>
      </c>
      <c r="G47" s="51"/>
      <c r="H47" s="49">
        <f t="shared" si="0"/>
        <v>28</v>
      </c>
    </row>
    <row r="48" spans="3:8" ht="21">
      <c r="C48" s="41" t="s">
        <v>34</v>
      </c>
      <c r="D48" s="47"/>
      <c r="E48" s="48"/>
      <c r="F48" s="44">
        <f>(4+3+4+9+8)</f>
        <v>28</v>
      </c>
      <c r="G48" s="51"/>
      <c r="H48" s="49">
        <f t="shared" si="0"/>
        <v>28</v>
      </c>
    </row>
    <row r="49" spans="3:8" ht="21">
      <c r="C49" s="41" t="s">
        <v>25</v>
      </c>
      <c r="D49" s="47"/>
      <c r="E49" s="48"/>
      <c r="F49" s="44">
        <f>(1+6+2+1+8)</f>
        <v>18</v>
      </c>
      <c r="G49" s="51"/>
      <c r="H49" s="49">
        <f t="shared" si="0"/>
        <v>18</v>
      </c>
    </row>
    <row r="50" spans="3:8" ht="21">
      <c r="C50" s="41" t="s">
        <v>30</v>
      </c>
      <c r="D50" s="42"/>
      <c r="E50" s="43"/>
      <c r="F50" s="44">
        <f>(0+4+0+3+2)</f>
        <v>9</v>
      </c>
      <c r="G50" s="51"/>
      <c r="H50" s="49">
        <f t="shared" si="0"/>
        <v>9</v>
      </c>
    </row>
    <row r="51" spans="3:11" ht="15.75">
      <c r="C51" s="35"/>
      <c r="D51" s="35"/>
      <c r="E51" s="46"/>
      <c r="F51" s="46"/>
      <c r="G51" s="46"/>
      <c r="H51" s="46"/>
      <c r="I51" s="46"/>
      <c r="J51" s="46"/>
      <c r="K51" s="46"/>
    </row>
    <row r="52" spans="3:11" ht="15.75">
      <c r="C52" s="35"/>
      <c r="D52" s="35"/>
      <c r="E52" s="46"/>
      <c r="F52" s="46"/>
      <c r="G52" s="46"/>
      <c r="H52" s="46"/>
      <c r="I52" s="46"/>
      <c r="J52" s="46"/>
      <c r="K52" s="46"/>
    </row>
    <row r="53" spans="3:11" ht="15.75">
      <c r="C53" s="35"/>
      <c r="D53" s="35"/>
      <c r="E53" s="46"/>
      <c r="F53" s="46"/>
      <c r="G53" s="46"/>
      <c r="H53" s="46"/>
      <c r="I53" s="46"/>
      <c r="J53" s="46"/>
      <c r="K53" s="46"/>
    </row>
    <row r="54" spans="3:11" ht="15.75">
      <c r="C54" s="35"/>
      <c r="D54" s="35"/>
      <c r="E54" s="46"/>
      <c r="F54" s="46"/>
      <c r="G54" s="46"/>
      <c r="H54" s="46"/>
      <c r="I54" s="46"/>
      <c r="J54" s="46"/>
      <c r="K54" s="46"/>
    </row>
    <row r="55" spans="3:11" ht="15.75">
      <c r="C55" s="35"/>
      <c r="D55" s="35"/>
      <c r="E55" s="46"/>
      <c r="F55" s="46"/>
      <c r="G55" s="46"/>
      <c r="H55" s="46"/>
      <c r="I55" s="46"/>
      <c r="J55" s="46"/>
      <c r="K55" s="46"/>
    </row>
    <row r="56" spans="3:11" ht="15.75">
      <c r="C56" s="35"/>
      <c r="D56" s="35"/>
      <c r="E56" s="46"/>
      <c r="F56" s="46"/>
      <c r="G56" s="46"/>
      <c r="H56" s="46"/>
      <c r="I56" s="46"/>
      <c r="J56" s="46"/>
      <c r="K56" s="46"/>
    </row>
    <row r="57" spans="3:11" ht="15.75">
      <c r="C57" s="35"/>
      <c r="D57" s="35"/>
      <c r="E57" s="46"/>
      <c r="F57" s="46"/>
      <c r="G57" s="46"/>
      <c r="H57" s="46"/>
      <c r="I57" s="46"/>
      <c r="J57" s="46"/>
      <c r="K57" s="46"/>
    </row>
    <row r="58" spans="3:11" ht="15.75">
      <c r="C58" s="35"/>
      <c r="D58" s="35"/>
      <c r="E58" s="46"/>
      <c r="F58" s="46"/>
      <c r="G58" s="46"/>
      <c r="H58" s="46"/>
      <c r="I58" s="46"/>
      <c r="J58" s="46"/>
      <c r="K58" s="46"/>
    </row>
    <row r="59" spans="3:11" ht="15.75">
      <c r="C59" s="35"/>
      <c r="D59" s="35"/>
      <c r="E59" s="46"/>
      <c r="F59" s="46"/>
      <c r="G59" s="46"/>
      <c r="H59" s="46"/>
      <c r="I59" s="46"/>
      <c r="J59" s="46"/>
      <c r="K59" s="46"/>
    </row>
    <row r="60" spans="3:11" ht="15.75">
      <c r="C60" s="35"/>
      <c r="D60" s="35"/>
      <c r="E60" s="46"/>
      <c r="F60" s="46"/>
      <c r="G60" s="46"/>
      <c r="H60" s="46"/>
      <c r="I60" s="46"/>
      <c r="J60" s="46"/>
      <c r="K60" s="46"/>
    </row>
    <row r="61" spans="3:11" ht="15.75">
      <c r="C61" s="35"/>
      <c r="D61" s="35"/>
      <c r="E61" s="46"/>
      <c r="F61" s="46"/>
      <c r="G61" s="46"/>
      <c r="H61" s="46"/>
      <c r="I61" s="46"/>
      <c r="J61" s="46"/>
      <c r="K61" s="46"/>
    </row>
    <row r="62" spans="3:11" ht="15.75">
      <c r="C62" s="35"/>
      <c r="D62" s="35"/>
      <c r="E62" s="46"/>
      <c r="F62" s="46"/>
      <c r="G62" s="46"/>
      <c r="H62" s="46"/>
      <c r="I62" s="46"/>
      <c r="J62" s="46"/>
      <c r="K62" s="46"/>
    </row>
    <row r="63" spans="3:11" ht="15.75">
      <c r="C63" s="35"/>
      <c r="D63" s="35"/>
      <c r="E63" s="46"/>
      <c r="F63" s="46"/>
      <c r="G63" s="46"/>
      <c r="H63" s="46"/>
      <c r="I63" s="46"/>
      <c r="J63" s="46"/>
      <c r="K63" s="46"/>
    </row>
    <row r="64" spans="3:11" ht="15.75">
      <c r="C64" s="35"/>
      <c r="D64" s="35"/>
      <c r="E64" s="46"/>
      <c r="F64" s="46"/>
      <c r="G64" s="46"/>
      <c r="H64" s="46"/>
      <c r="I64" s="46"/>
      <c r="J64" s="46"/>
      <c r="K64" s="46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D8" sqref="D8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27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20</v>
      </c>
      <c r="E5" s="20"/>
      <c r="F5" s="20"/>
      <c r="G5" s="17" t="s">
        <v>26</v>
      </c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>
        <v>42862</v>
      </c>
      <c r="E7" s="20"/>
      <c r="G7" s="20"/>
      <c r="H7" s="20"/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6</v>
      </c>
      <c r="C9" s="27" t="s">
        <v>22</v>
      </c>
      <c r="D9" s="28"/>
      <c r="E9" s="29">
        <v>8</v>
      </c>
      <c r="G9" s="27" t="s">
        <v>25</v>
      </c>
      <c r="I9" s="29">
        <v>2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30</v>
      </c>
      <c r="E11" s="29">
        <v>3</v>
      </c>
      <c r="F11" s="29"/>
      <c r="G11" s="27" t="s">
        <v>31</v>
      </c>
      <c r="I11" s="29">
        <v>7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23</v>
      </c>
      <c r="E13" s="29">
        <v>7</v>
      </c>
      <c r="F13" s="29"/>
      <c r="G13" s="27" t="s">
        <v>32</v>
      </c>
      <c r="I13" s="29">
        <v>3</v>
      </c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7</v>
      </c>
      <c r="C15" s="27" t="str">
        <f>C13</f>
        <v>DIAGONAL</v>
      </c>
      <c r="E15" s="29">
        <v>8</v>
      </c>
      <c r="F15" s="29"/>
      <c r="G15" s="27" t="str">
        <f>G11</f>
        <v>SEVEN-3 A</v>
      </c>
      <c r="I15" s="29">
        <v>2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tr">
        <f>C9</f>
        <v>SWEETRADE A</v>
      </c>
      <c r="E17" s="29">
        <v>7</v>
      </c>
      <c r="F17" s="29"/>
      <c r="G17" s="27" t="str">
        <f>G13</f>
        <v>DIAMOND </v>
      </c>
      <c r="I17" s="29">
        <v>3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tr">
        <f>G9</f>
        <v>JOVENTUT AL-VICI A</v>
      </c>
      <c r="E19" s="29">
        <v>7</v>
      </c>
      <c r="F19" s="29"/>
      <c r="G19" s="27" t="str">
        <f>C11</f>
        <v>BARCELONA A</v>
      </c>
      <c r="I19" s="29">
        <v>3</v>
      </c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8</v>
      </c>
      <c r="C21" s="27" t="str">
        <f>C11</f>
        <v>BARCELONA A</v>
      </c>
      <c r="E21" s="29">
        <v>1</v>
      </c>
      <c r="F21" s="29"/>
      <c r="G21" s="27" t="str">
        <f>C9</f>
        <v>SWEETRADE A</v>
      </c>
      <c r="I21" s="29">
        <v>9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tr">
        <f>G9</f>
        <v>JOVENTUT AL-VICI A</v>
      </c>
      <c r="E23" s="29">
        <v>0</v>
      </c>
      <c r="F23" s="29"/>
      <c r="G23" s="27" t="str">
        <f>C13</f>
        <v>DIAGONAL</v>
      </c>
      <c r="I23" s="29">
        <v>10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DIAMOND </v>
      </c>
      <c r="E25" s="29">
        <v>6</v>
      </c>
      <c r="F25" s="29"/>
      <c r="G25" s="27" t="str">
        <f>G11</f>
        <v>SEVEN-3 A</v>
      </c>
      <c r="I25" s="29">
        <v>4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9</v>
      </c>
      <c r="C27" s="27" t="str">
        <f>G9</f>
        <v>JOVENTUT AL-VICI A</v>
      </c>
      <c r="E27" s="29">
        <v>2</v>
      </c>
      <c r="F27" s="29"/>
      <c r="G27" s="27" t="str">
        <f>G13</f>
        <v>DIAMOND </v>
      </c>
      <c r="I27" s="29">
        <v>8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tr">
        <f>G11</f>
        <v>SEVEN-3 A</v>
      </c>
      <c r="E29" s="29">
        <v>0</v>
      </c>
      <c r="F29" s="29"/>
      <c r="G29" s="27" t="str">
        <f>C9</f>
        <v>SWEETRADE A</v>
      </c>
      <c r="I29" s="29">
        <v>10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tr">
        <f>C11</f>
        <v>BARCELONA A</v>
      </c>
      <c r="E31" s="29">
        <v>0</v>
      </c>
      <c r="G31" s="27" t="str">
        <f>C13</f>
        <v>DIAGONAL</v>
      </c>
      <c r="I31" s="29">
        <v>10</v>
      </c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10</v>
      </c>
      <c r="C33" s="27" t="str">
        <f>C9</f>
        <v>SWEETRADE A</v>
      </c>
      <c r="E33" s="29">
        <v>5</v>
      </c>
      <c r="G33" s="27" t="str">
        <f>C13</f>
        <v>DIAGONAL</v>
      </c>
      <c r="I33" s="29">
        <v>5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DIAMOND </v>
      </c>
      <c r="E35" s="29">
        <v>4</v>
      </c>
      <c r="G35" s="27" t="str">
        <f>C11</f>
        <v>BARCELONA A</v>
      </c>
      <c r="I35" s="29">
        <v>6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tr">
        <f>G11</f>
        <v>SEVEN-3 A</v>
      </c>
      <c r="E37" s="29">
        <v>7</v>
      </c>
      <c r="G37" s="27" t="str">
        <f>G9</f>
        <v>JOVENTUT AL-VICI A</v>
      </c>
      <c r="I37" s="29">
        <v>3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D42" s="37" t="s">
        <v>24</v>
      </c>
      <c r="H42" s="22"/>
    </row>
    <row r="44" spans="1:8" s="37" customFormat="1" ht="18.75">
      <c r="A44" s="38"/>
      <c r="C44" s="39" t="s">
        <v>11</v>
      </c>
      <c r="D44" s="40"/>
      <c r="E44" s="40"/>
      <c r="F44" s="50" t="s">
        <v>16</v>
      </c>
      <c r="G44" s="50" t="s">
        <v>17</v>
      </c>
      <c r="H44" s="50" t="s">
        <v>2</v>
      </c>
    </row>
    <row r="45" spans="3:8" ht="21">
      <c r="C45" s="41" t="s">
        <v>22</v>
      </c>
      <c r="D45" s="42"/>
      <c r="E45" s="43"/>
      <c r="F45" s="44">
        <f>(9+7+10+7+2)</f>
        <v>35</v>
      </c>
      <c r="G45" s="44">
        <f>(8+7+9+10+5)</f>
        <v>39</v>
      </c>
      <c r="H45" s="49">
        <f aca="true" t="shared" si="0" ref="H45:H50">SUM(F45:G45)</f>
        <v>74</v>
      </c>
    </row>
    <row r="46" spans="3:8" ht="21">
      <c r="C46" s="45" t="s">
        <v>23</v>
      </c>
      <c r="D46" s="55"/>
      <c r="E46" s="35"/>
      <c r="F46" s="44">
        <f>(6+3+8+7+8)</f>
        <v>32</v>
      </c>
      <c r="G46" s="44">
        <f>(7+8+10+10+5)</f>
        <v>40</v>
      </c>
      <c r="H46" s="49">
        <f t="shared" si="0"/>
        <v>72</v>
      </c>
    </row>
    <row r="47" spans="3:8" ht="21">
      <c r="C47" s="41" t="s">
        <v>34</v>
      </c>
      <c r="D47" s="47"/>
      <c r="E47" s="48"/>
      <c r="F47" s="44">
        <f>(4+3+4+9+8)</f>
        <v>28</v>
      </c>
      <c r="G47" s="44">
        <f>(3+3+6+8+4)</f>
        <v>24</v>
      </c>
      <c r="H47" s="49">
        <f t="shared" si="0"/>
        <v>52</v>
      </c>
    </row>
    <row r="48" spans="3:8" ht="21">
      <c r="C48" s="41" t="s">
        <v>33</v>
      </c>
      <c r="D48" s="42"/>
      <c r="E48" s="43"/>
      <c r="F48" s="44">
        <f>(10+7+6+3+2)</f>
        <v>28</v>
      </c>
      <c r="G48" s="44">
        <f>(7+2+4+0+7)</f>
        <v>20</v>
      </c>
      <c r="H48" s="49">
        <f t="shared" si="0"/>
        <v>48</v>
      </c>
    </row>
    <row r="49" spans="3:8" ht="21">
      <c r="C49" s="41" t="s">
        <v>25</v>
      </c>
      <c r="D49" s="47"/>
      <c r="E49" s="48"/>
      <c r="F49" s="44">
        <f>(1+6+2+1+8)</f>
        <v>18</v>
      </c>
      <c r="G49" s="44">
        <f>(2+7+0+2+3)</f>
        <v>14</v>
      </c>
      <c r="H49" s="49">
        <f t="shared" si="0"/>
        <v>32</v>
      </c>
    </row>
    <row r="50" spans="3:8" ht="21">
      <c r="C50" s="41" t="s">
        <v>30</v>
      </c>
      <c r="D50" s="42"/>
      <c r="E50" s="43"/>
      <c r="F50" s="44">
        <f>(0+4+0+3+2)</f>
        <v>9</v>
      </c>
      <c r="G50" s="44">
        <f>(3+3+1+0+6)</f>
        <v>13</v>
      </c>
      <c r="H50" s="49">
        <f t="shared" si="0"/>
        <v>22</v>
      </c>
    </row>
    <row r="51" spans="3:11" ht="15.75">
      <c r="C51" s="35"/>
      <c r="D51" s="35"/>
      <c r="E51" s="46"/>
      <c r="F51" s="46"/>
      <c r="G51" s="46"/>
      <c r="H51" s="46"/>
      <c r="I51" s="46"/>
      <c r="J51" s="46"/>
      <c r="K51" s="46"/>
    </row>
    <row r="52" spans="3:11" ht="15.75">
      <c r="C52" s="35"/>
      <c r="D52" s="35"/>
      <c r="E52" s="46"/>
      <c r="F52" s="46"/>
      <c r="G52" s="46"/>
      <c r="H52" s="46"/>
      <c r="I52" s="46"/>
      <c r="J52" s="46"/>
      <c r="K52" s="46"/>
    </row>
    <row r="53" spans="3:11" ht="15.75">
      <c r="C53" s="35"/>
      <c r="D53" s="35"/>
      <c r="E53" s="46"/>
      <c r="F53" s="46"/>
      <c r="G53" s="46"/>
      <c r="H53" s="46"/>
      <c r="I53" s="46"/>
      <c r="J53" s="46"/>
      <c r="K53" s="46"/>
    </row>
    <row r="54" spans="3:11" ht="15.75">
      <c r="C54" s="35"/>
      <c r="D54" s="35"/>
      <c r="E54" s="46"/>
      <c r="F54" s="46"/>
      <c r="G54" s="46"/>
      <c r="H54" s="46"/>
      <c r="I54" s="46"/>
      <c r="J54" s="46"/>
      <c r="K54" s="46"/>
    </row>
    <row r="55" spans="3:11" ht="15.75">
      <c r="C55" s="35"/>
      <c r="D55" s="35"/>
      <c r="E55" s="46"/>
      <c r="F55" s="46"/>
      <c r="G55" s="46"/>
      <c r="H55" s="46"/>
      <c r="I55" s="46"/>
      <c r="J55" s="46"/>
      <c r="K55" s="46"/>
    </row>
    <row r="56" spans="3:11" ht="15.75">
      <c r="C56" s="35"/>
      <c r="D56" s="35"/>
      <c r="E56" s="46"/>
      <c r="F56" s="46"/>
      <c r="G56" s="46"/>
      <c r="H56" s="46"/>
      <c r="I56" s="46"/>
      <c r="J56" s="46"/>
      <c r="K56" s="46"/>
    </row>
    <row r="57" spans="3:11" ht="15.75">
      <c r="C57" s="35"/>
      <c r="D57" s="35"/>
      <c r="E57" s="46"/>
      <c r="F57" s="46"/>
      <c r="G57" s="46"/>
      <c r="H57" s="46"/>
      <c r="I57" s="46"/>
      <c r="J57" s="46"/>
      <c r="K57" s="46"/>
    </row>
    <row r="58" spans="3:11" ht="15.75">
      <c r="C58" s="35"/>
      <c r="D58" s="35"/>
      <c r="E58" s="46"/>
      <c r="F58" s="46"/>
      <c r="G58" s="46"/>
      <c r="H58" s="46"/>
      <c r="I58" s="46"/>
      <c r="J58" s="46"/>
      <c r="K58" s="46"/>
    </row>
    <row r="59" spans="3:11" ht="15.75">
      <c r="C59" s="35"/>
      <c r="D59" s="35"/>
      <c r="E59" s="46"/>
      <c r="F59" s="46"/>
      <c r="G59" s="46"/>
      <c r="H59" s="46"/>
      <c r="I59" s="46"/>
      <c r="J59" s="46"/>
      <c r="K59" s="46"/>
    </row>
    <row r="60" spans="3:11" ht="15.75">
      <c r="C60" s="35"/>
      <c r="D60" s="35"/>
      <c r="E60" s="46"/>
      <c r="F60" s="46"/>
      <c r="G60" s="46"/>
      <c r="H60" s="46"/>
      <c r="I60" s="46"/>
      <c r="J60" s="46"/>
      <c r="K60" s="46"/>
    </row>
    <row r="61" spans="3:11" ht="15.75">
      <c r="C61" s="35"/>
      <c r="D61" s="35"/>
      <c r="E61" s="46"/>
      <c r="F61" s="46"/>
      <c r="G61" s="46"/>
      <c r="H61" s="46"/>
      <c r="I61" s="46"/>
      <c r="J61" s="46"/>
      <c r="K61" s="46"/>
    </row>
    <row r="62" spans="3:11" ht="15.75">
      <c r="C62" s="35"/>
      <c r="D62" s="35"/>
      <c r="E62" s="46"/>
      <c r="F62" s="46"/>
      <c r="G62" s="46"/>
      <c r="H62" s="46"/>
      <c r="I62" s="46"/>
      <c r="J62" s="46"/>
      <c r="K62" s="46"/>
    </row>
    <row r="63" spans="3:11" ht="15.75">
      <c r="C63" s="35"/>
      <c r="D63" s="35"/>
      <c r="E63" s="46"/>
      <c r="F63" s="46"/>
      <c r="G63" s="46"/>
      <c r="H63" s="46"/>
      <c r="I63" s="46"/>
      <c r="J63" s="46"/>
      <c r="K63" s="46"/>
    </row>
    <row r="64" spans="3:11" ht="15.75">
      <c r="C64" s="35"/>
      <c r="D64" s="35"/>
      <c r="E64" s="46"/>
      <c r="F64" s="46"/>
      <c r="G64" s="46"/>
      <c r="H64" s="46"/>
      <c r="I64" s="46"/>
      <c r="J64" s="46"/>
      <c r="K64" s="46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9" sqref="C9"/>
    </sheetView>
  </sheetViews>
  <sheetFormatPr defaultColWidth="9.625" defaultRowHeight="12.75"/>
  <cols>
    <col min="1" max="1" width="3.875" style="11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4" hidden="1" customWidth="1"/>
    <col min="15" max="24" width="3.625" style="54" customWidth="1"/>
    <col min="25" max="25" width="5.875" style="9" bestFit="1" customWidth="1"/>
    <col min="26" max="26" width="5.875" style="9" customWidth="1"/>
    <col min="27" max="27" width="5.75390625" style="9" customWidth="1"/>
    <col min="28" max="28" width="6.125" style="9" bestFit="1" customWidth="1"/>
    <col min="29" max="29" width="10.25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6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52">
        <v>3473</v>
      </c>
      <c r="C4" s="52" t="s">
        <v>69</v>
      </c>
      <c r="D4" s="52" t="s">
        <v>23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>
        <v>174</v>
      </c>
      <c r="P4" s="52">
        <v>189</v>
      </c>
      <c r="Q4" s="52">
        <v>216</v>
      </c>
      <c r="R4" s="52">
        <v>265</v>
      </c>
      <c r="S4" s="52">
        <v>235</v>
      </c>
      <c r="T4" s="52">
        <v>201</v>
      </c>
      <c r="U4" s="52">
        <v>226</v>
      </c>
      <c r="V4" s="52">
        <v>170</v>
      </c>
      <c r="W4" s="52">
        <v>243</v>
      </c>
      <c r="X4" s="52">
        <v>213</v>
      </c>
      <c r="Y4" s="6">
        <f aca="true" t="shared" si="0" ref="Y4:Y38">SUM(E4:N4)</f>
        <v>0</v>
      </c>
      <c r="Z4" s="6">
        <f aca="true" t="shared" si="1" ref="Z4:Z38">SUM(O4:X4)</f>
        <v>2132</v>
      </c>
      <c r="AA4" s="6">
        <f aca="true" t="shared" si="2" ref="AA4:AA20">SUM(E4:X4)</f>
        <v>2132</v>
      </c>
      <c r="AB4" s="6">
        <f aca="true" t="shared" si="3" ref="AB4:AB38">COUNT(E4:X4)</f>
        <v>10</v>
      </c>
      <c r="AC4" s="8">
        <f aca="true" t="shared" si="4" ref="AC4:AC38">(AA4/AB4)</f>
        <v>213.2</v>
      </c>
    </row>
    <row r="5" spans="1:29" ht="12.75">
      <c r="A5" s="6">
        <v>2</v>
      </c>
      <c r="B5" s="52">
        <v>988</v>
      </c>
      <c r="C5" s="52" t="s">
        <v>60</v>
      </c>
      <c r="D5" s="52" t="s">
        <v>23</v>
      </c>
      <c r="E5" s="52">
        <v>247</v>
      </c>
      <c r="F5" s="52">
        <v>188</v>
      </c>
      <c r="G5" s="52">
        <v>244</v>
      </c>
      <c r="H5" s="52">
        <v>222</v>
      </c>
      <c r="I5" s="52">
        <v>233</v>
      </c>
      <c r="J5" s="52">
        <v>182</v>
      </c>
      <c r="K5" s="52">
        <v>193</v>
      </c>
      <c r="L5" s="52">
        <v>223</v>
      </c>
      <c r="M5" s="52">
        <v>228</v>
      </c>
      <c r="N5" s="52">
        <v>201</v>
      </c>
      <c r="O5" s="52"/>
      <c r="P5" s="52"/>
      <c r="Q5" s="52"/>
      <c r="R5" s="52"/>
      <c r="S5" s="52"/>
      <c r="T5" s="52"/>
      <c r="U5" s="52"/>
      <c r="V5" s="52">
        <v>211</v>
      </c>
      <c r="W5" s="52">
        <v>180</v>
      </c>
      <c r="X5" s="52">
        <v>170</v>
      </c>
      <c r="Y5" s="6">
        <f t="shared" si="0"/>
        <v>2161</v>
      </c>
      <c r="Z5" s="6">
        <f t="shared" si="1"/>
        <v>561</v>
      </c>
      <c r="AA5" s="6">
        <f t="shared" si="2"/>
        <v>2722</v>
      </c>
      <c r="AB5" s="6">
        <f t="shared" si="3"/>
        <v>13</v>
      </c>
      <c r="AC5" s="8">
        <f t="shared" si="4"/>
        <v>209.3846153846154</v>
      </c>
    </row>
    <row r="6" spans="1:29" ht="12.75">
      <c r="A6" s="6">
        <v>3</v>
      </c>
      <c r="B6" s="52">
        <v>1248</v>
      </c>
      <c r="C6" s="52" t="s">
        <v>61</v>
      </c>
      <c r="D6" s="52" t="s">
        <v>23</v>
      </c>
      <c r="E6" s="52"/>
      <c r="F6" s="52"/>
      <c r="G6" s="52">
        <v>201</v>
      </c>
      <c r="H6" s="52">
        <v>190</v>
      </c>
      <c r="I6" s="52">
        <v>231</v>
      </c>
      <c r="J6" s="52">
        <v>205</v>
      </c>
      <c r="K6" s="52">
        <v>223</v>
      </c>
      <c r="L6" s="52">
        <v>180</v>
      </c>
      <c r="M6" s="52">
        <v>213</v>
      </c>
      <c r="N6" s="52">
        <v>180</v>
      </c>
      <c r="O6" s="52">
        <v>200</v>
      </c>
      <c r="P6" s="52">
        <v>157</v>
      </c>
      <c r="Q6" s="52">
        <v>263</v>
      </c>
      <c r="R6" s="52">
        <v>177</v>
      </c>
      <c r="S6" s="52">
        <v>188</v>
      </c>
      <c r="T6" s="52">
        <v>225</v>
      </c>
      <c r="U6" s="52">
        <v>237</v>
      </c>
      <c r="V6" s="52">
        <v>231</v>
      </c>
      <c r="W6" s="52">
        <v>177</v>
      </c>
      <c r="X6" s="52">
        <v>258</v>
      </c>
      <c r="Y6" s="6">
        <f t="shared" si="0"/>
        <v>1623</v>
      </c>
      <c r="Z6" s="6">
        <f t="shared" si="1"/>
        <v>2113</v>
      </c>
      <c r="AA6" s="6">
        <f t="shared" si="2"/>
        <v>3736</v>
      </c>
      <c r="AB6" s="6">
        <f t="shared" si="3"/>
        <v>18</v>
      </c>
      <c r="AC6" s="8">
        <f t="shared" si="4"/>
        <v>207.55555555555554</v>
      </c>
    </row>
    <row r="7" spans="1:29" ht="12.75">
      <c r="A7" s="6">
        <v>4</v>
      </c>
      <c r="B7" s="58">
        <v>581</v>
      </c>
      <c r="C7" s="58" t="s">
        <v>57</v>
      </c>
      <c r="D7" s="58" t="s">
        <v>23</v>
      </c>
      <c r="E7" s="58">
        <v>248</v>
      </c>
      <c r="F7" s="58">
        <v>200</v>
      </c>
      <c r="G7" s="58">
        <v>201</v>
      </c>
      <c r="H7" s="58">
        <v>214</v>
      </c>
      <c r="I7" s="58">
        <v>211</v>
      </c>
      <c r="J7" s="58">
        <v>162</v>
      </c>
      <c r="K7" s="58">
        <v>193</v>
      </c>
      <c r="L7" s="58">
        <v>258</v>
      </c>
      <c r="M7" s="58">
        <v>235</v>
      </c>
      <c r="N7" s="58">
        <v>238</v>
      </c>
      <c r="O7" s="58">
        <v>178</v>
      </c>
      <c r="P7" s="58">
        <v>163</v>
      </c>
      <c r="Q7" s="58">
        <v>123</v>
      </c>
      <c r="R7" s="58"/>
      <c r="S7" s="58">
        <v>214</v>
      </c>
      <c r="T7" s="58">
        <v>179</v>
      </c>
      <c r="U7" s="58">
        <v>188</v>
      </c>
      <c r="V7" s="58">
        <v>224</v>
      </c>
      <c r="W7" s="58">
        <v>161</v>
      </c>
      <c r="X7" s="58">
        <v>187</v>
      </c>
      <c r="Y7" s="6">
        <f t="shared" si="0"/>
        <v>2160</v>
      </c>
      <c r="Z7" s="57">
        <f t="shared" si="1"/>
        <v>1617</v>
      </c>
      <c r="AA7" s="57">
        <f t="shared" si="2"/>
        <v>3777</v>
      </c>
      <c r="AB7" s="57">
        <f t="shared" si="3"/>
        <v>19</v>
      </c>
      <c r="AC7" s="59">
        <f t="shared" si="4"/>
        <v>198.78947368421052</v>
      </c>
    </row>
    <row r="8" spans="1:29" ht="12.75">
      <c r="A8" s="6">
        <v>5</v>
      </c>
      <c r="B8" s="52">
        <v>1026</v>
      </c>
      <c r="C8" s="52" t="s">
        <v>37</v>
      </c>
      <c r="D8" s="52" t="s">
        <v>36</v>
      </c>
      <c r="E8" s="52">
        <v>202</v>
      </c>
      <c r="F8" s="52">
        <v>168</v>
      </c>
      <c r="G8" s="52">
        <v>202</v>
      </c>
      <c r="H8" s="52">
        <v>207</v>
      </c>
      <c r="I8" s="52">
        <v>165</v>
      </c>
      <c r="J8" s="52">
        <v>236</v>
      </c>
      <c r="K8" s="52">
        <v>214</v>
      </c>
      <c r="L8" s="52">
        <v>185</v>
      </c>
      <c r="M8" s="52">
        <v>184</v>
      </c>
      <c r="N8" s="52">
        <v>174</v>
      </c>
      <c r="O8" s="52">
        <v>223</v>
      </c>
      <c r="P8" s="52">
        <v>195</v>
      </c>
      <c r="Q8" s="52">
        <v>199</v>
      </c>
      <c r="R8" s="52">
        <v>194</v>
      </c>
      <c r="S8" s="52">
        <v>214</v>
      </c>
      <c r="T8" s="52">
        <v>177</v>
      </c>
      <c r="U8" s="52">
        <v>172</v>
      </c>
      <c r="V8" s="52">
        <v>201</v>
      </c>
      <c r="W8" s="52">
        <v>267</v>
      </c>
      <c r="X8" s="52">
        <v>185</v>
      </c>
      <c r="Y8" s="6">
        <f t="shared" si="0"/>
        <v>1937</v>
      </c>
      <c r="Z8" s="6">
        <f t="shared" si="1"/>
        <v>2027</v>
      </c>
      <c r="AA8" s="6">
        <f t="shared" si="2"/>
        <v>3964</v>
      </c>
      <c r="AB8" s="6">
        <f t="shared" si="3"/>
        <v>20</v>
      </c>
      <c r="AC8" s="8">
        <f t="shared" si="4"/>
        <v>198.2</v>
      </c>
    </row>
    <row r="9" spans="1:29" ht="12.75">
      <c r="A9" s="6">
        <v>6</v>
      </c>
      <c r="B9" s="52">
        <v>3324</v>
      </c>
      <c r="C9" s="52" t="s">
        <v>65</v>
      </c>
      <c r="D9" s="52" t="s">
        <v>34</v>
      </c>
      <c r="E9" s="52">
        <v>245</v>
      </c>
      <c r="F9" s="52">
        <v>157</v>
      </c>
      <c r="G9" s="52">
        <v>211</v>
      </c>
      <c r="H9" s="52">
        <v>195</v>
      </c>
      <c r="I9" s="52">
        <v>216</v>
      </c>
      <c r="J9" s="52">
        <v>190</v>
      </c>
      <c r="K9" s="52">
        <v>232</v>
      </c>
      <c r="L9" s="52">
        <v>221</v>
      </c>
      <c r="M9" s="52">
        <v>201</v>
      </c>
      <c r="N9" s="52">
        <v>235</v>
      </c>
      <c r="O9" s="52">
        <v>188</v>
      </c>
      <c r="P9" s="52">
        <v>191</v>
      </c>
      <c r="Q9" s="52">
        <v>205</v>
      </c>
      <c r="R9" s="52">
        <v>163</v>
      </c>
      <c r="S9" s="52">
        <v>181</v>
      </c>
      <c r="T9" s="52">
        <v>172</v>
      </c>
      <c r="U9" s="52">
        <v>209</v>
      </c>
      <c r="V9" s="52">
        <v>182</v>
      </c>
      <c r="W9" s="52">
        <v>210</v>
      </c>
      <c r="X9" s="52">
        <v>148</v>
      </c>
      <c r="Y9" s="6">
        <f t="shared" si="0"/>
        <v>2103</v>
      </c>
      <c r="Z9" s="6">
        <f t="shared" si="1"/>
        <v>1849</v>
      </c>
      <c r="AA9" s="6">
        <f t="shared" si="2"/>
        <v>3952</v>
      </c>
      <c r="AB9" s="6">
        <f t="shared" si="3"/>
        <v>20</v>
      </c>
      <c r="AC9" s="8">
        <f t="shared" si="4"/>
        <v>197.6</v>
      </c>
    </row>
    <row r="10" spans="1:29" ht="12.75">
      <c r="A10" s="6">
        <v>7</v>
      </c>
      <c r="B10" s="52">
        <v>673</v>
      </c>
      <c r="C10" s="52" t="s">
        <v>38</v>
      </c>
      <c r="D10" s="52" t="s">
        <v>36</v>
      </c>
      <c r="E10" s="52">
        <v>209</v>
      </c>
      <c r="F10" s="52">
        <v>229</v>
      </c>
      <c r="G10" s="52">
        <v>244</v>
      </c>
      <c r="H10" s="52">
        <v>183</v>
      </c>
      <c r="I10" s="52">
        <v>246</v>
      </c>
      <c r="J10" s="52">
        <v>214</v>
      </c>
      <c r="K10" s="52">
        <v>268</v>
      </c>
      <c r="L10" s="52">
        <v>188</v>
      </c>
      <c r="M10" s="52">
        <v>168</v>
      </c>
      <c r="N10" s="52">
        <v>194</v>
      </c>
      <c r="O10" s="52">
        <v>167</v>
      </c>
      <c r="P10" s="52">
        <v>183</v>
      </c>
      <c r="Q10" s="52">
        <v>141</v>
      </c>
      <c r="R10" s="52">
        <v>179</v>
      </c>
      <c r="S10" s="52">
        <v>185</v>
      </c>
      <c r="T10" s="52">
        <v>160</v>
      </c>
      <c r="U10" s="52">
        <v>232</v>
      </c>
      <c r="V10" s="52">
        <v>188</v>
      </c>
      <c r="W10" s="52">
        <v>190</v>
      </c>
      <c r="X10" s="52">
        <v>171</v>
      </c>
      <c r="Y10" s="6">
        <f t="shared" si="0"/>
        <v>2143</v>
      </c>
      <c r="Z10" s="6">
        <f t="shared" si="1"/>
        <v>1796</v>
      </c>
      <c r="AA10" s="6">
        <f t="shared" si="2"/>
        <v>3939</v>
      </c>
      <c r="AB10" s="6">
        <f t="shared" si="3"/>
        <v>20</v>
      </c>
      <c r="AC10" s="8">
        <f t="shared" si="4"/>
        <v>196.95</v>
      </c>
    </row>
    <row r="11" spans="1:29" ht="12.75">
      <c r="A11" s="6">
        <v>8</v>
      </c>
      <c r="B11" s="52">
        <v>802</v>
      </c>
      <c r="C11" s="52" t="s">
        <v>35</v>
      </c>
      <c r="D11" s="52" t="s">
        <v>36</v>
      </c>
      <c r="E11" s="52">
        <v>207</v>
      </c>
      <c r="F11" s="52">
        <v>190</v>
      </c>
      <c r="G11" s="52">
        <v>185</v>
      </c>
      <c r="H11" s="52">
        <v>213</v>
      </c>
      <c r="I11" s="52">
        <v>215</v>
      </c>
      <c r="J11" s="52">
        <v>202</v>
      </c>
      <c r="K11" s="52">
        <v>184</v>
      </c>
      <c r="L11" s="52">
        <v>188</v>
      </c>
      <c r="M11" s="52">
        <v>205</v>
      </c>
      <c r="N11" s="52">
        <v>235</v>
      </c>
      <c r="O11" s="52">
        <v>234</v>
      </c>
      <c r="P11" s="52">
        <v>141</v>
      </c>
      <c r="Q11" s="52">
        <v>187</v>
      </c>
      <c r="R11" s="52">
        <v>170</v>
      </c>
      <c r="S11" s="52">
        <v>199</v>
      </c>
      <c r="T11" s="52">
        <v>217</v>
      </c>
      <c r="U11" s="52">
        <v>218</v>
      </c>
      <c r="V11" s="52">
        <v>178</v>
      </c>
      <c r="W11" s="52">
        <v>171</v>
      </c>
      <c r="X11" s="52">
        <v>193</v>
      </c>
      <c r="Y11" s="6">
        <f t="shared" si="0"/>
        <v>2024</v>
      </c>
      <c r="Z11" s="6">
        <f t="shared" si="1"/>
        <v>1908</v>
      </c>
      <c r="AA11" s="6">
        <f t="shared" si="2"/>
        <v>3932</v>
      </c>
      <c r="AB11" s="6">
        <f t="shared" si="3"/>
        <v>20</v>
      </c>
      <c r="AC11" s="8">
        <f t="shared" si="4"/>
        <v>196.6</v>
      </c>
    </row>
    <row r="12" spans="1:29" s="60" customFormat="1" ht="12.75">
      <c r="A12" s="57">
        <v>9</v>
      </c>
      <c r="B12" s="58">
        <v>1282</v>
      </c>
      <c r="C12" s="58" t="s">
        <v>50</v>
      </c>
      <c r="D12" s="58" t="s">
        <v>51</v>
      </c>
      <c r="E12" s="58">
        <v>226</v>
      </c>
      <c r="F12" s="58">
        <v>258</v>
      </c>
      <c r="G12" s="58">
        <v>235</v>
      </c>
      <c r="H12" s="58">
        <v>195</v>
      </c>
      <c r="I12" s="58">
        <v>170</v>
      </c>
      <c r="J12" s="58">
        <v>191</v>
      </c>
      <c r="K12" s="58">
        <v>190</v>
      </c>
      <c r="L12" s="58">
        <v>225</v>
      </c>
      <c r="M12" s="58">
        <v>185</v>
      </c>
      <c r="N12" s="58">
        <v>204</v>
      </c>
      <c r="O12" s="58">
        <v>167</v>
      </c>
      <c r="P12" s="58">
        <v>213</v>
      </c>
      <c r="Q12" s="58">
        <v>203</v>
      </c>
      <c r="R12" s="58">
        <v>141</v>
      </c>
      <c r="S12" s="58">
        <v>213</v>
      </c>
      <c r="T12" s="58">
        <v>185</v>
      </c>
      <c r="U12" s="58">
        <v>158</v>
      </c>
      <c r="V12" s="58">
        <v>147</v>
      </c>
      <c r="W12" s="58">
        <v>172</v>
      </c>
      <c r="X12" s="58">
        <v>182</v>
      </c>
      <c r="Y12" s="6">
        <f t="shared" si="0"/>
        <v>2079</v>
      </c>
      <c r="Z12" s="57">
        <f t="shared" si="1"/>
        <v>1781</v>
      </c>
      <c r="AA12" s="57">
        <f t="shared" si="2"/>
        <v>3860</v>
      </c>
      <c r="AB12" s="57">
        <f t="shared" si="3"/>
        <v>20</v>
      </c>
      <c r="AC12" s="59">
        <f t="shared" si="4"/>
        <v>193</v>
      </c>
    </row>
    <row r="13" spans="1:29" s="60" customFormat="1" ht="12.75">
      <c r="A13" s="57">
        <v>10</v>
      </c>
      <c r="B13" s="58">
        <v>81</v>
      </c>
      <c r="C13" s="58" t="s">
        <v>54</v>
      </c>
      <c r="D13" s="58" t="s">
        <v>51</v>
      </c>
      <c r="E13" s="58">
        <v>199</v>
      </c>
      <c r="F13" s="58">
        <v>205</v>
      </c>
      <c r="G13" s="58">
        <v>183</v>
      </c>
      <c r="H13" s="58">
        <v>183</v>
      </c>
      <c r="I13" s="58">
        <v>173</v>
      </c>
      <c r="J13" s="58">
        <v>208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7">
        <f t="shared" si="0"/>
        <v>1151</v>
      </c>
      <c r="Z13" s="57">
        <f t="shared" si="1"/>
        <v>0</v>
      </c>
      <c r="AA13" s="57">
        <f t="shared" si="2"/>
        <v>1151</v>
      </c>
      <c r="AB13" s="57">
        <f t="shared" si="3"/>
        <v>6</v>
      </c>
      <c r="AC13" s="59">
        <f t="shared" si="4"/>
        <v>191.83333333333334</v>
      </c>
    </row>
    <row r="14" spans="1:29" s="60" customFormat="1" ht="12.75">
      <c r="A14" s="57">
        <v>12</v>
      </c>
      <c r="B14" s="7">
        <v>798</v>
      </c>
      <c r="C14" s="7" t="s">
        <v>39</v>
      </c>
      <c r="D14" s="7" t="s">
        <v>36</v>
      </c>
      <c r="E14" s="52">
        <v>195</v>
      </c>
      <c r="F14" s="52">
        <v>220</v>
      </c>
      <c r="G14" s="52">
        <v>170</v>
      </c>
      <c r="H14" s="52">
        <v>235</v>
      </c>
      <c r="I14" s="52">
        <v>200</v>
      </c>
      <c r="J14" s="52">
        <v>175</v>
      </c>
      <c r="K14" s="52">
        <v>180</v>
      </c>
      <c r="L14" s="52">
        <v>204</v>
      </c>
      <c r="M14" s="52">
        <v>215</v>
      </c>
      <c r="N14" s="52">
        <v>190</v>
      </c>
      <c r="O14" s="52">
        <v>205</v>
      </c>
      <c r="P14" s="52">
        <v>143</v>
      </c>
      <c r="Q14" s="52">
        <v>204</v>
      </c>
      <c r="R14" s="52">
        <v>159</v>
      </c>
      <c r="S14" s="52">
        <v>199</v>
      </c>
      <c r="T14" s="52">
        <v>165</v>
      </c>
      <c r="U14" s="52">
        <v>182</v>
      </c>
      <c r="V14" s="52">
        <v>155</v>
      </c>
      <c r="W14" s="52">
        <v>186</v>
      </c>
      <c r="X14" s="52">
        <v>189</v>
      </c>
      <c r="Y14" s="6">
        <f t="shared" si="0"/>
        <v>1984</v>
      </c>
      <c r="Z14" s="6">
        <f t="shared" si="1"/>
        <v>1787</v>
      </c>
      <c r="AA14" s="6">
        <f t="shared" si="2"/>
        <v>3771</v>
      </c>
      <c r="AB14" s="6">
        <f t="shared" si="3"/>
        <v>20</v>
      </c>
      <c r="AC14" s="8">
        <f t="shared" si="4"/>
        <v>188.55</v>
      </c>
    </row>
    <row r="15" spans="1:29" s="60" customFormat="1" ht="12.75">
      <c r="A15" s="57">
        <v>13</v>
      </c>
      <c r="B15" s="7">
        <v>2692</v>
      </c>
      <c r="C15" s="7" t="s">
        <v>44</v>
      </c>
      <c r="D15" s="7" t="s">
        <v>41</v>
      </c>
      <c r="E15" s="58">
        <v>211</v>
      </c>
      <c r="F15" s="58">
        <v>158</v>
      </c>
      <c r="G15" s="58">
        <v>167</v>
      </c>
      <c r="H15" s="58">
        <v>171</v>
      </c>
      <c r="I15" s="58">
        <v>192</v>
      </c>
      <c r="J15" s="58">
        <v>186</v>
      </c>
      <c r="K15" s="58">
        <v>149</v>
      </c>
      <c r="L15" s="58">
        <v>169</v>
      </c>
      <c r="M15" s="58">
        <v>200</v>
      </c>
      <c r="N15" s="58">
        <v>246</v>
      </c>
      <c r="O15" s="58">
        <v>149</v>
      </c>
      <c r="P15" s="52">
        <v>179</v>
      </c>
      <c r="Q15" s="52">
        <v>189</v>
      </c>
      <c r="R15" s="52">
        <v>234</v>
      </c>
      <c r="S15" s="52">
        <v>180</v>
      </c>
      <c r="T15" s="52">
        <v>177</v>
      </c>
      <c r="U15" s="52">
        <v>170</v>
      </c>
      <c r="V15" s="52">
        <v>157</v>
      </c>
      <c r="W15" s="52">
        <v>204</v>
      </c>
      <c r="X15" s="52">
        <v>199</v>
      </c>
      <c r="Y15" s="6">
        <f t="shared" si="0"/>
        <v>1849</v>
      </c>
      <c r="Z15" s="6">
        <f t="shared" si="1"/>
        <v>1838</v>
      </c>
      <c r="AA15" s="6">
        <f t="shared" si="2"/>
        <v>3687</v>
      </c>
      <c r="AB15" s="6">
        <f t="shared" si="3"/>
        <v>20</v>
      </c>
      <c r="AC15" s="8">
        <f t="shared" si="4"/>
        <v>184.35</v>
      </c>
    </row>
    <row r="16" spans="1:29" s="60" customFormat="1" ht="12.75">
      <c r="A16" s="57">
        <v>14</v>
      </c>
      <c r="B16" s="52">
        <v>2668</v>
      </c>
      <c r="C16" s="52" t="s">
        <v>64</v>
      </c>
      <c r="D16" s="52" t="s">
        <v>34</v>
      </c>
      <c r="E16" s="52">
        <v>162</v>
      </c>
      <c r="F16" s="52">
        <v>196</v>
      </c>
      <c r="G16" s="52">
        <v>171</v>
      </c>
      <c r="H16" s="52">
        <v>219</v>
      </c>
      <c r="I16" s="52">
        <v>224</v>
      </c>
      <c r="J16" s="52">
        <v>156</v>
      </c>
      <c r="K16" s="52">
        <v>176</v>
      </c>
      <c r="L16" s="52">
        <v>196</v>
      </c>
      <c r="M16" s="52"/>
      <c r="N16" s="52"/>
      <c r="O16" s="52"/>
      <c r="P16" s="52"/>
      <c r="Q16" s="52">
        <v>151</v>
      </c>
      <c r="R16" s="52">
        <v>176</v>
      </c>
      <c r="S16" s="52">
        <v>193</v>
      </c>
      <c r="T16" s="52">
        <v>218</v>
      </c>
      <c r="U16" s="52">
        <v>171</v>
      </c>
      <c r="V16" s="52">
        <v>198</v>
      </c>
      <c r="W16" s="52">
        <v>150</v>
      </c>
      <c r="X16" s="52">
        <v>177</v>
      </c>
      <c r="Y16" s="6">
        <f t="shared" si="0"/>
        <v>1500</v>
      </c>
      <c r="Z16" s="6">
        <f t="shared" si="1"/>
        <v>1434</v>
      </c>
      <c r="AA16" s="6">
        <f t="shared" si="2"/>
        <v>2934</v>
      </c>
      <c r="AB16" s="6">
        <f t="shared" si="3"/>
        <v>16</v>
      </c>
      <c r="AC16" s="8">
        <f t="shared" si="4"/>
        <v>183.375</v>
      </c>
    </row>
    <row r="17" spans="1:29" s="60" customFormat="1" ht="12.75">
      <c r="A17" s="57">
        <v>15</v>
      </c>
      <c r="B17" s="7">
        <v>3</v>
      </c>
      <c r="C17" s="7" t="s">
        <v>42</v>
      </c>
      <c r="D17" s="7" t="s">
        <v>41</v>
      </c>
      <c r="E17" s="58">
        <v>151</v>
      </c>
      <c r="F17" s="58">
        <v>168</v>
      </c>
      <c r="G17" s="58">
        <v>204</v>
      </c>
      <c r="H17" s="58">
        <v>198</v>
      </c>
      <c r="I17" s="58">
        <v>191</v>
      </c>
      <c r="J17" s="58">
        <v>185</v>
      </c>
      <c r="K17" s="58">
        <v>138</v>
      </c>
      <c r="L17" s="58">
        <v>195</v>
      </c>
      <c r="M17" s="58">
        <v>228</v>
      </c>
      <c r="N17" s="58">
        <v>211</v>
      </c>
      <c r="O17" s="58">
        <v>168</v>
      </c>
      <c r="P17" s="52">
        <v>195</v>
      </c>
      <c r="Q17" s="52">
        <v>181</v>
      </c>
      <c r="R17" s="52">
        <v>185</v>
      </c>
      <c r="S17" s="52">
        <v>170</v>
      </c>
      <c r="T17" s="52">
        <v>168</v>
      </c>
      <c r="U17" s="52">
        <v>194</v>
      </c>
      <c r="V17" s="52">
        <v>143</v>
      </c>
      <c r="W17" s="52"/>
      <c r="X17" s="52"/>
      <c r="Y17" s="6">
        <f t="shared" si="0"/>
        <v>1869</v>
      </c>
      <c r="Z17" s="6">
        <f t="shared" si="1"/>
        <v>1404</v>
      </c>
      <c r="AA17" s="6">
        <f t="shared" si="2"/>
        <v>3273</v>
      </c>
      <c r="AB17" s="6">
        <f t="shared" si="3"/>
        <v>18</v>
      </c>
      <c r="AC17" s="8">
        <f t="shared" si="4"/>
        <v>181.83333333333334</v>
      </c>
    </row>
    <row r="18" spans="1:29" s="60" customFormat="1" ht="12.75">
      <c r="A18" s="57">
        <v>16</v>
      </c>
      <c r="B18" s="7">
        <v>3116</v>
      </c>
      <c r="C18" s="7" t="s">
        <v>62</v>
      </c>
      <c r="D18" s="7" t="s">
        <v>34</v>
      </c>
      <c r="E18" s="52">
        <v>195</v>
      </c>
      <c r="F18" s="52">
        <v>191</v>
      </c>
      <c r="G18" s="52">
        <v>204</v>
      </c>
      <c r="H18" s="52">
        <v>145</v>
      </c>
      <c r="I18" s="52"/>
      <c r="J18" s="52"/>
      <c r="K18" s="52">
        <v>200</v>
      </c>
      <c r="L18" s="52">
        <v>202</v>
      </c>
      <c r="M18" s="52">
        <v>232</v>
      </c>
      <c r="N18" s="52">
        <v>175</v>
      </c>
      <c r="O18" s="52">
        <v>166</v>
      </c>
      <c r="P18" s="52">
        <v>160</v>
      </c>
      <c r="Q18" s="52">
        <v>195</v>
      </c>
      <c r="R18" s="52">
        <v>128</v>
      </c>
      <c r="S18" s="52"/>
      <c r="T18" s="52"/>
      <c r="U18" s="52"/>
      <c r="V18" s="52">
        <v>201</v>
      </c>
      <c r="W18" s="52">
        <v>188</v>
      </c>
      <c r="X18" s="52">
        <v>134</v>
      </c>
      <c r="Y18" s="6">
        <f t="shared" si="0"/>
        <v>1544</v>
      </c>
      <c r="Z18" s="6">
        <f t="shared" si="1"/>
        <v>1172</v>
      </c>
      <c r="AA18" s="6">
        <f t="shared" si="2"/>
        <v>2716</v>
      </c>
      <c r="AB18" s="6">
        <f t="shared" si="3"/>
        <v>15</v>
      </c>
      <c r="AC18" s="8">
        <f t="shared" si="4"/>
        <v>181.06666666666666</v>
      </c>
    </row>
    <row r="19" spans="1:29" s="60" customFormat="1" ht="12.75">
      <c r="A19" s="57">
        <v>17</v>
      </c>
      <c r="B19" s="7">
        <v>1277</v>
      </c>
      <c r="C19" s="7" t="s">
        <v>67</v>
      </c>
      <c r="D19" s="7" t="s">
        <v>34</v>
      </c>
      <c r="E19" s="52"/>
      <c r="F19" s="52"/>
      <c r="G19" s="52"/>
      <c r="H19" s="52"/>
      <c r="I19" s="52">
        <v>187</v>
      </c>
      <c r="J19" s="52">
        <v>168</v>
      </c>
      <c r="K19" s="52"/>
      <c r="L19" s="52"/>
      <c r="M19" s="52">
        <v>203</v>
      </c>
      <c r="N19" s="52">
        <v>163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6">
        <f t="shared" si="0"/>
        <v>721</v>
      </c>
      <c r="Z19" s="6">
        <f t="shared" si="1"/>
        <v>0</v>
      </c>
      <c r="AA19" s="6">
        <f t="shared" si="2"/>
        <v>721</v>
      </c>
      <c r="AB19" s="6">
        <f t="shared" si="3"/>
        <v>4</v>
      </c>
      <c r="AC19" s="8">
        <f t="shared" si="4"/>
        <v>180.25</v>
      </c>
    </row>
    <row r="20" spans="1:29" s="60" customFormat="1" ht="12.75">
      <c r="A20" s="57">
        <v>18</v>
      </c>
      <c r="B20" s="58">
        <v>1565</v>
      </c>
      <c r="C20" s="58" t="s">
        <v>58</v>
      </c>
      <c r="D20" s="58" t="s">
        <v>23</v>
      </c>
      <c r="E20" s="58">
        <v>193</v>
      </c>
      <c r="F20" s="58">
        <v>147</v>
      </c>
      <c r="G20" s="58"/>
      <c r="H20" s="58"/>
      <c r="I20" s="58">
        <v>183</v>
      </c>
      <c r="J20" s="58">
        <v>184</v>
      </c>
      <c r="K20" s="58">
        <v>199</v>
      </c>
      <c r="L20" s="58">
        <v>190</v>
      </c>
      <c r="M20" s="58">
        <v>152</v>
      </c>
      <c r="N20" s="58">
        <v>205</v>
      </c>
      <c r="O20" s="58">
        <v>164</v>
      </c>
      <c r="P20" s="58">
        <v>188</v>
      </c>
      <c r="Q20" s="58">
        <v>183</v>
      </c>
      <c r="R20" s="58">
        <v>181</v>
      </c>
      <c r="S20" s="58">
        <v>221</v>
      </c>
      <c r="T20" s="58">
        <v>149</v>
      </c>
      <c r="U20" s="58">
        <v>137</v>
      </c>
      <c r="V20" s="58"/>
      <c r="W20" s="58"/>
      <c r="X20" s="58"/>
      <c r="Y20" s="57">
        <f t="shared" si="0"/>
        <v>1453</v>
      </c>
      <c r="Z20" s="57">
        <f t="shared" si="1"/>
        <v>1223</v>
      </c>
      <c r="AA20" s="57">
        <f t="shared" si="2"/>
        <v>2676</v>
      </c>
      <c r="AB20" s="57">
        <f t="shared" si="3"/>
        <v>15</v>
      </c>
      <c r="AC20" s="59">
        <f t="shared" si="4"/>
        <v>178.4</v>
      </c>
    </row>
    <row r="21" spans="1:29" s="60" customFormat="1" ht="12.75">
      <c r="A21" s="57">
        <v>19</v>
      </c>
      <c r="B21" s="7">
        <v>1022</v>
      </c>
      <c r="C21" s="7" t="s">
        <v>40</v>
      </c>
      <c r="D21" s="7" t="s">
        <v>41</v>
      </c>
      <c r="E21" s="58">
        <v>209</v>
      </c>
      <c r="F21" s="58">
        <v>164</v>
      </c>
      <c r="G21" s="58">
        <v>173</v>
      </c>
      <c r="H21" s="58">
        <v>165</v>
      </c>
      <c r="I21" s="58">
        <v>207</v>
      </c>
      <c r="J21" s="58">
        <v>203</v>
      </c>
      <c r="K21" s="58">
        <v>196</v>
      </c>
      <c r="L21" s="58">
        <v>213</v>
      </c>
      <c r="M21" s="58">
        <v>166</v>
      </c>
      <c r="N21" s="58">
        <v>234</v>
      </c>
      <c r="O21" s="58">
        <v>176</v>
      </c>
      <c r="P21" s="52">
        <v>154</v>
      </c>
      <c r="Q21" s="52">
        <v>143</v>
      </c>
      <c r="R21" s="52">
        <v>140</v>
      </c>
      <c r="S21" s="52">
        <v>165</v>
      </c>
      <c r="T21" s="52">
        <v>134</v>
      </c>
      <c r="U21" s="52">
        <v>184</v>
      </c>
      <c r="V21" s="52">
        <v>163</v>
      </c>
      <c r="W21" s="52">
        <v>179</v>
      </c>
      <c r="X21" s="52">
        <v>177</v>
      </c>
      <c r="Y21" s="6">
        <f t="shared" si="0"/>
        <v>1930</v>
      </c>
      <c r="Z21" s="6">
        <f t="shared" si="1"/>
        <v>1615</v>
      </c>
      <c r="AA21" s="6">
        <f>SUM(Y21:Z21)</f>
        <v>3545</v>
      </c>
      <c r="AB21" s="6">
        <f t="shared" si="3"/>
        <v>20</v>
      </c>
      <c r="AC21" s="8">
        <f t="shared" si="4"/>
        <v>177.25</v>
      </c>
    </row>
    <row r="22" spans="1:29" s="60" customFormat="1" ht="12.75">
      <c r="A22" s="57">
        <v>20</v>
      </c>
      <c r="B22" s="58">
        <v>125</v>
      </c>
      <c r="C22" s="58" t="s">
        <v>49</v>
      </c>
      <c r="D22" s="58" t="s">
        <v>46</v>
      </c>
      <c r="E22" s="58">
        <v>158</v>
      </c>
      <c r="F22" s="58">
        <v>198</v>
      </c>
      <c r="G22" s="58">
        <v>169</v>
      </c>
      <c r="H22" s="58">
        <v>203</v>
      </c>
      <c r="I22" s="58">
        <v>180</v>
      </c>
      <c r="J22" s="58">
        <v>183</v>
      </c>
      <c r="K22" s="58">
        <v>166</v>
      </c>
      <c r="L22" s="58">
        <v>162</v>
      </c>
      <c r="M22" s="58">
        <v>159</v>
      </c>
      <c r="N22" s="58">
        <v>189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0"/>
        <v>1767</v>
      </c>
      <c r="Z22" s="57">
        <f t="shared" si="1"/>
        <v>0</v>
      </c>
      <c r="AA22" s="57">
        <f aca="true" t="shared" si="5" ref="AA22:AA38">SUM(E22:X22)</f>
        <v>1767</v>
      </c>
      <c r="AB22" s="57">
        <f t="shared" si="3"/>
        <v>10</v>
      </c>
      <c r="AC22" s="59">
        <f t="shared" si="4"/>
        <v>176.7</v>
      </c>
    </row>
    <row r="23" spans="1:29" s="60" customFormat="1" ht="12.75">
      <c r="A23" s="57">
        <v>21</v>
      </c>
      <c r="B23" s="52">
        <v>1860</v>
      </c>
      <c r="C23" s="52" t="s">
        <v>63</v>
      </c>
      <c r="D23" s="52" t="s">
        <v>34</v>
      </c>
      <c r="E23" s="52">
        <v>221</v>
      </c>
      <c r="F23" s="52">
        <v>140</v>
      </c>
      <c r="G23" s="52">
        <v>162</v>
      </c>
      <c r="H23" s="52"/>
      <c r="I23" s="52"/>
      <c r="J23" s="52"/>
      <c r="K23" s="52">
        <v>158</v>
      </c>
      <c r="L23" s="52">
        <v>202</v>
      </c>
      <c r="M23" s="52">
        <v>175</v>
      </c>
      <c r="N23" s="52"/>
      <c r="O23" s="52">
        <v>163</v>
      </c>
      <c r="P23" s="52">
        <v>157</v>
      </c>
      <c r="Q23" s="52"/>
      <c r="R23" s="52"/>
      <c r="S23" s="52">
        <v>178</v>
      </c>
      <c r="T23" s="52">
        <v>212</v>
      </c>
      <c r="U23" s="52">
        <v>164</v>
      </c>
      <c r="V23" s="52">
        <v>188</v>
      </c>
      <c r="W23" s="52">
        <v>169</v>
      </c>
      <c r="X23" s="52"/>
      <c r="Y23" s="6">
        <f t="shared" si="0"/>
        <v>1058</v>
      </c>
      <c r="Z23" s="6">
        <f t="shared" si="1"/>
        <v>1231</v>
      </c>
      <c r="AA23" s="6">
        <f t="shared" si="5"/>
        <v>2289</v>
      </c>
      <c r="AB23" s="6">
        <f t="shared" si="3"/>
        <v>13</v>
      </c>
      <c r="AC23" s="8">
        <f t="shared" si="4"/>
        <v>176.07692307692307</v>
      </c>
    </row>
    <row r="24" spans="1:29" ht="12.75">
      <c r="A24" s="6">
        <v>22</v>
      </c>
      <c r="B24" s="7">
        <v>396</v>
      </c>
      <c r="C24" s="7" t="s">
        <v>43</v>
      </c>
      <c r="D24" s="7" t="s">
        <v>41</v>
      </c>
      <c r="E24" s="58">
        <v>183</v>
      </c>
      <c r="F24" s="58">
        <v>193</v>
      </c>
      <c r="G24" s="58">
        <v>146</v>
      </c>
      <c r="H24" s="58">
        <v>168</v>
      </c>
      <c r="I24" s="58">
        <v>180</v>
      </c>
      <c r="J24" s="58">
        <v>176</v>
      </c>
      <c r="K24" s="58">
        <v>198</v>
      </c>
      <c r="L24" s="58">
        <v>186</v>
      </c>
      <c r="M24" s="58">
        <v>164</v>
      </c>
      <c r="N24" s="58">
        <v>157</v>
      </c>
      <c r="O24" s="58"/>
      <c r="P24" s="52"/>
      <c r="Q24" s="52"/>
      <c r="R24" s="52"/>
      <c r="S24" s="52"/>
      <c r="T24" s="52"/>
      <c r="U24" s="52"/>
      <c r="V24" s="52"/>
      <c r="W24" s="52"/>
      <c r="X24" s="52"/>
      <c r="Y24" s="6">
        <f t="shared" si="0"/>
        <v>1751</v>
      </c>
      <c r="Z24" s="6">
        <f t="shared" si="1"/>
        <v>0</v>
      </c>
      <c r="AA24" s="6">
        <f t="shared" si="5"/>
        <v>1751</v>
      </c>
      <c r="AB24" s="6">
        <f t="shared" si="3"/>
        <v>10</v>
      </c>
      <c r="AC24" s="8">
        <f t="shared" si="4"/>
        <v>175.1</v>
      </c>
    </row>
    <row r="25" spans="1:29" ht="12.75">
      <c r="A25" s="6">
        <v>23</v>
      </c>
      <c r="B25" s="58">
        <v>2427</v>
      </c>
      <c r="C25" s="58" t="s">
        <v>56</v>
      </c>
      <c r="D25" s="58" t="s">
        <v>51</v>
      </c>
      <c r="E25" s="58"/>
      <c r="F25" s="58"/>
      <c r="G25" s="58"/>
      <c r="H25" s="58"/>
      <c r="I25" s="58"/>
      <c r="J25" s="58"/>
      <c r="K25" s="58">
        <v>181</v>
      </c>
      <c r="L25" s="58">
        <v>192</v>
      </c>
      <c r="M25" s="58">
        <v>158</v>
      </c>
      <c r="N25" s="58">
        <v>167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0"/>
        <v>698</v>
      </c>
      <c r="Z25" s="57">
        <f t="shared" si="1"/>
        <v>0</v>
      </c>
      <c r="AA25" s="57">
        <f t="shared" si="5"/>
        <v>698</v>
      </c>
      <c r="AB25" s="57">
        <f t="shared" si="3"/>
        <v>4</v>
      </c>
      <c r="AC25" s="59">
        <f t="shared" si="4"/>
        <v>174.5</v>
      </c>
    </row>
    <row r="26" spans="1:29" ht="12.75">
      <c r="A26" s="6">
        <v>24</v>
      </c>
      <c r="B26" s="58">
        <v>1632</v>
      </c>
      <c r="C26" s="58" t="s">
        <v>55</v>
      </c>
      <c r="D26" s="58" t="s">
        <v>51</v>
      </c>
      <c r="E26" s="58"/>
      <c r="F26" s="58"/>
      <c r="G26" s="58"/>
      <c r="H26" s="58"/>
      <c r="I26" s="58"/>
      <c r="J26" s="58">
        <v>186</v>
      </c>
      <c r="K26" s="58">
        <v>211</v>
      </c>
      <c r="L26" s="58">
        <v>175</v>
      </c>
      <c r="M26" s="58">
        <v>171</v>
      </c>
      <c r="N26" s="58">
        <v>157</v>
      </c>
      <c r="O26" s="58">
        <v>139</v>
      </c>
      <c r="P26" s="58">
        <v>133</v>
      </c>
      <c r="Q26" s="58">
        <v>137</v>
      </c>
      <c r="R26" s="58">
        <v>154</v>
      </c>
      <c r="S26" s="58">
        <v>211</v>
      </c>
      <c r="T26" s="58">
        <v>168</v>
      </c>
      <c r="U26" s="58">
        <v>163</v>
      </c>
      <c r="V26" s="58">
        <v>200</v>
      </c>
      <c r="W26" s="58">
        <v>216</v>
      </c>
      <c r="X26" s="58">
        <v>166</v>
      </c>
      <c r="Y26" s="57">
        <f t="shared" si="0"/>
        <v>900</v>
      </c>
      <c r="Z26" s="57">
        <f t="shared" si="1"/>
        <v>1687</v>
      </c>
      <c r="AA26" s="57">
        <f t="shared" si="5"/>
        <v>2587</v>
      </c>
      <c r="AB26" s="57">
        <f t="shared" si="3"/>
        <v>15</v>
      </c>
      <c r="AC26" s="59">
        <f t="shared" si="4"/>
        <v>172.46666666666667</v>
      </c>
    </row>
    <row r="27" spans="1:29" ht="12.75">
      <c r="A27" s="6">
        <v>25</v>
      </c>
      <c r="B27" s="58">
        <v>845</v>
      </c>
      <c r="C27" s="58" t="s">
        <v>45</v>
      </c>
      <c r="D27" s="58" t="s">
        <v>46</v>
      </c>
      <c r="E27" s="58">
        <v>170</v>
      </c>
      <c r="F27" s="58">
        <v>176</v>
      </c>
      <c r="G27" s="58">
        <v>151</v>
      </c>
      <c r="H27" s="58">
        <v>173</v>
      </c>
      <c r="I27" s="58">
        <v>215</v>
      </c>
      <c r="J27" s="58">
        <v>179</v>
      </c>
      <c r="K27" s="58">
        <v>204</v>
      </c>
      <c r="L27" s="58">
        <v>171</v>
      </c>
      <c r="M27" s="58">
        <v>157</v>
      </c>
      <c r="N27" s="58">
        <v>238</v>
      </c>
      <c r="O27" s="58">
        <v>167</v>
      </c>
      <c r="P27" s="58">
        <v>191</v>
      </c>
      <c r="Q27" s="58">
        <v>152</v>
      </c>
      <c r="R27" s="58">
        <v>160</v>
      </c>
      <c r="S27" s="58">
        <v>216</v>
      </c>
      <c r="T27" s="58">
        <v>139</v>
      </c>
      <c r="U27" s="58">
        <v>146</v>
      </c>
      <c r="V27" s="58">
        <v>123</v>
      </c>
      <c r="W27" s="58">
        <v>159</v>
      </c>
      <c r="X27" s="58">
        <v>158</v>
      </c>
      <c r="Y27" s="57">
        <f t="shared" si="0"/>
        <v>1834</v>
      </c>
      <c r="Z27" s="57">
        <f t="shared" si="1"/>
        <v>1611</v>
      </c>
      <c r="AA27" s="57">
        <f t="shared" si="5"/>
        <v>3445</v>
      </c>
      <c r="AB27" s="57">
        <f t="shared" si="3"/>
        <v>20</v>
      </c>
      <c r="AC27" s="59">
        <f t="shared" si="4"/>
        <v>172.25</v>
      </c>
    </row>
    <row r="28" spans="1:29" ht="12.75">
      <c r="A28" s="6">
        <v>26</v>
      </c>
      <c r="B28" s="58">
        <v>66</v>
      </c>
      <c r="C28" s="58" t="s">
        <v>48</v>
      </c>
      <c r="D28" s="58" t="s">
        <v>46</v>
      </c>
      <c r="E28" s="58">
        <v>174</v>
      </c>
      <c r="F28" s="58">
        <v>117</v>
      </c>
      <c r="G28" s="58">
        <v>166</v>
      </c>
      <c r="H28" s="58">
        <v>196</v>
      </c>
      <c r="I28" s="58">
        <v>162</v>
      </c>
      <c r="J28" s="58">
        <v>181</v>
      </c>
      <c r="K28" s="58">
        <v>226</v>
      </c>
      <c r="L28" s="58">
        <v>200</v>
      </c>
      <c r="M28" s="58">
        <v>180</v>
      </c>
      <c r="N28" s="58">
        <v>137</v>
      </c>
      <c r="O28" s="58">
        <v>136</v>
      </c>
      <c r="P28" s="58">
        <v>232</v>
      </c>
      <c r="Q28" s="58">
        <v>144</v>
      </c>
      <c r="R28" s="58">
        <v>188</v>
      </c>
      <c r="S28" s="58">
        <v>158</v>
      </c>
      <c r="T28" s="58">
        <v>165</v>
      </c>
      <c r="U28" s="58">
        <v>179</v>
      </c>
      <c r="V28" s="58">
        <v>156</v>
      </c>
      <c r="W28" s="58">
        <v>180</v>
      </c>
      <c r="X28" s="58">
        <v>168</v>
      </c>
      <c r="Y28" s="57">
        <f t="shared" si="0"/>
        <v>1739</v>
      </c>
      <c r="Z28" s="57">
        <f t="shared" si="1"/>
        <v>1706</v>
      </c>
      <c r="AA28" s="57">
        <f t="shared" si="5"/>
        <v>3445</v>
      </c>
      <c r="AB28" s="57">
        <f t="shared" si="3"/>
        <v>20</v>
      </c>
      <c r="AC28" s="59">
        <f t="shared" si="4"/>
        <v>172.25</v>
      </c>
    </row>
    <row r="29" spans="1:29" ht="12.75">
      <c r="A29" s="6">
        <v>27</v>
      </c>
      <c r="B29" s="58">
        <v>1001</v>
      </c>
      <c r="C29" s="58" t="s">
        <v>52</v>
      </c>
      <c r="D29" s="58" t="s">
        <v>51</v>
      </c>
      <c r="E29" s="58">
        <v>168</v>
      </c>
      <c r="F29" s="58">
        <v>216</v>
      </c>
      <c r="G29" s="58">
        <v>211</v>
      </c>
      <c r="H29" s="58">
        <v>211</v>
      </c>
      <c r="I29" s="58">
        <v>224</v>
      </c>
      <c r="J29" s="58">
        <v>172</v>
      </c>
      <c r="K29" s="58">
        <v>150</v>
      </c>
      <c r="L29" s="58">
        <v>213</v>
      </c>
      <c r="M29" s="58">
        <v>177</v>
      </c>
      <c r="N29" s="58">
        <v>160</v>
      </c>
      <c r="O29" s="58">
        <v>167</v>
      </c>
      <c r="P29" s="58">
        <v>149</v>
      </c>
      <c r="Q29" s="58">
        <v>146</v>
      </c>
      <c r="R29" s="58">
        <v>201</v>
      </c>
      <c r="S29" s="58">
        <v>182</v>
      </c>
      <c r="T29" s="58">
        <v>109</v>
      </c>
      <c r="U29" s="58">
        <v>155</v>
      </c>
      <c r="V29" s="58">
        <v>133</v>
      </c>
      <c r="W29" s="58">
        <v>144</v>
      </c>
      <c r="X29" s="58">
        <v>135</v>
      </c>
      <c r="Y29" s="57">
        <f t="shared" si="0"/>
        <v>1902</v>
      </c>
      <c r="Z29" s="57">
        <f t="shared" si="1"/>
        <v>1521</v>
      </c>
      <c r="AA29" s="57">
        <f t="shared" si="5"/>
        <v>3423</v>
      </c>
      <c r="AB29" s="57">
        <f t="shared" si="3"/>
        <v>20</v>
      </c>
      <c r="AC29" s="59">
        <f t="shared" si="4"/>
        <v>171.15</v>
      </c>
    </row>
    <row r="30" spans="1:29" ht="12.75">
      <c r="A30" s="6">
        <v>28</v>
      </c>
      <c r="B30" s="52">
        <v>3346</v>
      </c>
      <c r="C30" s="52" t="s">
        <v>59</v>
      </c>
      <c r="D30" s="52" t="s">
        <v>23</v>
      </c>
      <c r="E30" s="52">
        <v>204</v>
      </c>
      <c r="F30" s="52">
        <v>179</v>
      </c>
      <c r="G30" s="52">
        <v>160</v>
      </c>
      <c r="H30" s="52">
        <v>161</v>
      </c>
      <c r="I30" s="52"/>
      <c r="J30" s="52"/>
      <c r="K30" s="52"/>
      <c r="L30" s="52"/>
      <c r="M30" s="52"/>
      <c r="N30" s="52"/>
      <c r="O30" s="52"/>
      <c r="P30" s="52"/>
      <c r="Q30" s="52"/>
      <c r="R30" s="52">
        <v>142</v>
      </c>
      <c r="S30" s="52"/>
      <c r="T30" s="52"/>
      <c r="U30" s="52"/>
      <c r="V30" s="52"/>
      <c r="W30" s="52"/>
      <c r="X30" s="52"/>
      <c r="Y30" s="6">
        <f t="shared" si="0"/>
        <v>704</v>
      </c>
      <c r="Z30" s="6">
        <f t="shared" si="1"/>
        <v>142</v>
      </c>
      <c r="AA30" s="6">
        <f t="shared" si="5"/>
        <v>846</v>
      </c>
      <c r="AB30" s="6">
        <f t="shared" si="3"/>
        <v>5</v>
      </c>
      <c r="AC30" s="8">
        <f t="shared" si="4"/>
        <v>169.2</v>
      </c>
    </row>
    <row r="31" spans="1:29" ht="12.75">
      <c r="A31" s="6">
        <v>29</v>
      </c>
      <c r="B31" s="58">
        <v>1243</v>
      </c>
      <c r="C31" s="58" t="s">
        <v>53</v>
      </c>
      <c r="D31" s="58" t="s">
        <v>51</v>
      </c>
      <c r="E31" s="58">
        <v>139</v>
      </c>
      <c r="F31" s="58">
        <v>194</v>
      </c>
      <c r="G31" s="58">
        <v>225</v>
      </c>
      <c r="H31" s="58">
        <v>169</v>
      </c>
      <c r="I31" s="58">
        <v>182</v>
      </c>
      <c r="J31" s="58"/>
      <c r="K31" s="58"/>
      <c r="L31" s="58"/>
      <c r="M31" s="58"/>
      <c r="N31" s="58"/>
      <c r="O31" s="58">
        <v>135</v>
      </c>
      <c r="P31" s="58">
        <v>159</v>
      </c>
      <c r="Q31" s="58">
        <v>133</v>
      </c>
      <c r="R31" s="58">
        <v>160</v>
      </c>
      <c r="S31" s="58">
        <v>168</v>
      </c>
      <c r="T31" s="58">
        <v>160</v>
      </c>
      <c r="U31" s="58">
        <v>157</v>
      </c>
      <c r="V31" s="58">
        <v>123</v>
      </c>
      <c r="W31" s="58">
        <v>166</v>
      </c>
      <c r="X31" s="58">
        <v>200</v>
      </c>
      <c r="Y31" s="57">
        <f t="shared" si="0"/>
        <v>909</v>
      </c>
      <c r="Z31" s="57">
        <f t="shared" si="1"/>
        <v>1561</v>
      </c>
      <c r="AA31" s="57">
        <f t="shared" si="5"/>
        <v>2470</v>
      </c>
      <c r="AB31" s="57">
        <f t="shared" si="3"/>
        <v>15</v>
      </c>
      <c r="AC31" s="59">
        <f t="shared" si="4"/>
        <v>164.66666666666666</v>
      </c>
    </row>
    <row r="32" spans="1:29" ht="12.75">
      <c r="A32" s="6">
        <v>30</v>
      </c>
      <c r="B32" s="58">
        <v>774</v>
      </c>
      <c r="C32" s="58" t="s">
        <v>47</v>
      </c>
      <c r="D32" s="58" t="s">
        <v>46</v>
      </c>
      <c r="E32" s="58">
        <v>117</v>
      </c>
      <c r="F32" s="58">
        <v>146</v>
      </c>
      <c r="G32" s="58">
        <v>163</v>
      </c>
      <c r="H32" s="58">
        <v>168</v>
      </c>
      <c r="I32" s="58">
        <v>170</v>
      </c>
      <c r="J32" s="58">
        <v>192</v>
      </c>
      <c r="K32" s="58">
        <v>177</v>
      </c>
      <c r="L32" s="58">
        <v>182</v>
      </c>
      <c r="M32" s="58">
        <v>185</v>
      </c>
      <c r="N32" s="58">
        <v>173</v>
      </c>
      <c r="O32" s="58">
        <v>125</v>
      </c>
      <c r="P32" s="58">
        <v>136</v>
      </c>
      <c r="Q32" s="58">
        <v>140</v>
      </c>
      <c r="R32" s="58">
        <v>188</v>
      </c>
      <c r="S32" s="58">
        <v>182</v>
      </c>
      <c r="T32" s="58">
        <v>157</v>
      </c>
      <c r="U32" s="58">
        <v>180</v>
      </c>
      <c r="V32" s="58">
        <v>156</v>
      </c>
      <c r="W32" s="58">
        <v>188</v>
      </c>
      <c r="X32" s="58">
        <v>159</v>
      </c>
      <c r="Y32" s="57">
        <f t="shared" si="0"/>
        <v>1673</v>
      </c>
      <c r="Z32" s="57">
        <f t="shared" si="1"/>
        <v>1611</v>
      </c>
      <c r="AA32" s="57">
        <f t="shared" si="5"/>
        <v>3284</v>
      </c>
      <c r="AB32" s="57">
        <f t="shared" si="3"/>
        <v>20</v>
      </c>
      <c r="AC32" s="59">
        <f t="shared" si="4"/>
        <v>164.2</v>
      </c>
    </row>
    <row r="33" spans="1:29" s="10" customFormat="1" ht="12.75">
      <c r="A33" s="6">
        <v>31</v>
      </c>
      <c r="B33" s="7">
        <v>839</v>
      </c>
      <c r="C33" s="7" t="s">
        <v>66</v>
      </c>
      <c r="D33" s="7" t="s">
        <v>34</v>
      </c>
      <c r="E33" s="52"/>
      <c r="F33" s="52"/>
      <c r="G33" s="52"/>
      <c r="H33" s="52">
        <v>166</v>
      </c>
      <c r="I33" s="52">
        <v>172</v>
      </c>
      <c r="J33" s="52">
        <v>193</v>
      </c>
      <c r="K33" s="52"/>
      <c r="L33" s="52"/>
      <c r="M33" s="52"/>
      <c r="N33" s="52">
        <v>166</v>
      </c>
      <c r="O33" s="52"/>
      <c r="P33" s="52"/>
      <c r="Q33" s="52"/>
      <c r="R33" s="52">
        <v>148</v>
      </c>
      <c r="S33" s="52">
        <v>129</v>
      </c>
      <c r="T33" s="52"/>
      <c r="U33" s="52"/>
      <c r="V33" s="52"/>
      <c r="W33" s="52"/>
      <c r="X33" s="52"/>
      <c r="Y33" s="6">
        <f t="shared" si="0"/>
        <v>697</v>
      </c>
      <c r="Z33" s="6">
        <f t="shared" si="1"/>
        <v>277</v>
      </c>
      <c r="AA33" s="6">
        <f t="shared" si="5"/>
        <v>974</v>
      </c>
      <c r="AB33" s="6">
        <f t="shared" si="3"/>
        <v>6</v>
      </c>
      <c r="AC33" s="8">
        <f t="shared" si="4"/>
        <v>162.33333333333334</v>
      </c>
    </row>
    <row r="34" spans="1:29" ht="12.75">
      <c r="A34" s="6">
        <v>32</v>
      </c>
      <c r="B34" s="52">
        <v>1930</v>
      </c>
      <c r="C34" s="52" t="s">
        <v>70</v>
      </c>
      <c r="D34" s="52" t="s">
        <v>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>
        <v>161</v>
      </c>
      <c r="P34" s="52">
        <v>169</v>
      </c>
      <c r="Q34" s="52">
        <v>156</v>
      </c>
      <c r="R34" s="52"/>
      <c r="S34" s="52"/>
      <c r="T34" s="52">
        <v>169</v>
      </c>
      <c r="U34" s="52">
        <v>167</v>
      </c>
      <c r="V34" s="52"/>
      <c r="W34" s="52"/>
      <c r="X34" s="52">
        <v>145</v>
      </c>
      <c r="Y34" s="6">
        <f t="shared" si="0"/>
        <v>0</v>
      </c>
      <c r="Z34" s="6">
        <f t="shared" si="1"/>
        <v>967</v>
      </c>
      <c r="AA34" s="6">
        <f t="shared" si="5"/>
        <v>967</v>
      </c>
      <c r="AB34" s="6">
        <f t="shared" si="3"/>
        <v>6</v>
      </c>
      <c r="AC34" s="8">
        <f t="shared" si="4"/>
        <v>161.16666666666666</v>
      </c>
    </row>
    <row r="35" spans="1:29" ht="12.75">
      <c r="A35" s="6">
        <v>33</v>
      </c>
      <c r="B35" s="52">
        <v>914</v>
      </c>
      <c r="C35" s="52" t="s">
        <v>68</v>
      </c>
      <c r="D35" s="52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>
        <v>128</v>
      </c>
      <c r="P35" s="52">
        <v>131</v>
      </c>
      <c r="Q35" s="52">
        <v>175</v>
      </c>
      <c r="R35" s="52">
        <v>179</v>
      </c>
      <c r="S35" s="52">
        <v>175</v>
      </c>
      <c r="T35" s="52">
        <v>126</v>
      </c>
      <c r="U35" s="52">
        <v>155</v>
      </c>
      <c r="V35" s="52">
        <v>176</v>
      </c>
      <c r="W35" s="52">
        <v>171</v>
      </c>
      <c r="X35" s="52">
        <v>156</v>
      </c>
      <c r="Y35" s="6">
        <f t="shared" si="0"/>
        <v>0</v>
      </c>
      <c r="Z35" s="6">
        <f t="shared" si="1"/>
        <v>1572</v>
      </c>
      <c r="AA35" s="6">
        <f t="shared" si="5"/>
        <v>1572</v>
      </c>
      <c r="AB35" s="6">
        <f t="shared" si="3"/>
        <v>10</v>
      </c>
      <c r="AC35" s="8">
        <f t="shared" si="4"/>
        <v>157.2</v>
      </c>
    </row>
    <row r="36" spans="1:29" ht="12.75">
      <c r="A36" s="6">
        <v>34</v>
      </c>
      <c r="B36" s="7">
        <v>116</v>
      </c>
      <c r="C36" s="7" t="s">
        <v>71</v>
      </c>
      <c r="D36" s="7" t="s">
        <v>41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>
        <v>131</v>
      </c>
      <c r="P36" s="52">
        <v>133</v>
      </c>
      <c r="Q36" s="52">
        <v>133</v>
      </c>
      <c r="R36" s="52">
        <v>163</v>
      </c>
      <c r="S36" s="52">
        <v>127</v>
      </c>
      <c r="T36" s="52">
        <v>159</v>
      </c>
      <c r="U36" s="52">
        <v>165</v>
      </c>
      <c r="V36" s="52">
        <v>171</v>
      </c>
      <c r="W36" s="52">
        <v>152</v>
      </c>
      <c r="X36" s="52">
        <v>167</v>
      </c>
      <c r="Y36" s="6">
        <f t="shared" si="0"/>
        <v>0</v>
      </c>
      <c r="Z36" s="6">
        <f t="shared" si="1"/>
        <v>1501</v>
      </c>
      <c r="AA36" s="6">
        <f t="shared" si="5"/>
        <v>1501</v>
      </c>
      <c r="AB36" s="6">
        <f t="shared" si="3"/>
        <v>10</v>
      </c>
      <c r="AC36" s="8">
        <f t="shared" si="4"/>
        <v>150.1</v>
      </c>
    </row>
    <row r="37" spans="1:29" ht="12.75" hidden="1">
      <c r="A37" s="6">
        <v>35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6">
        <f t="shared" si="0"/>
        <v>0</v>
      </c>
      <c r="Z37" s="6">
        <f t="shared" si="1"/>
        <v>0</v>
      </c>
      <c r="AA37" s="6">
        <f t="shared" si="5"/>
        <v>0</v>
      </c>
      <c r="AB37" s="6">
        <f t="shared" si="3"/>
        <v>0</v>
      </c>
      <c r="AC37" s="8" t="e">
        <f t="shared" si="4"/>
        <v>#DIV/0!</v>
      </c>
    </row>
    <row r="38" spans="1:29" ht="12.75" hidden="1">
      <c r="A38" s="6">
        <v>36</v>
      </c>
      <c r="B38" s="7"/>
      <c r="C38" s="7"/>
      <c r="D38" s="7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6">
        <f t="shared" si="0"/>
        <v>0</v>
      </c>
      <c r="Z38" s="6">
        <f t="shared" si="1"/>
        <v>0</v>
      </c>
      <c r="AA38" s="6">
        <f t="shared" si="5"/>
        <v>0</v>
      </c>
      <c r="AB38" s="6">
        <f t="shared" si="3"/>
        <v>0</v>
      </c>
      <c r="AC38" s="8" t="e">
        <f t="shared" si="4"/>
        <v>#DIV/0!</v>
      </c>
    </row>
    <row r="39" spans="27:29" ht="12.75">
      <c r="AA39" s="11"/>
      <c r="AB39" s="11"/>
      <c r="AC39" s="12"/>
    </row>
    <row r="40" spans="27:29" ht="12.75">
      <c r="AA40" s="11"/>
      <c r="AB40" s="11"/>
      <c r="AC40" s="12"/>
    </row>
    <row r="41" spans="27:29" ht="12.75">
      <c r="AA41" s="11"/>
      <c r="AB41" s="11"/>
      <c r="AC41" s="12"/>
    </row>
    <row r="42" spans="27:29" ht="12.75">
      <c r="AA42" s="11"/>
      <c r="AB42" s="11"/>
      <c r="AC42" s="12"/>
    </row>
    <row r="43" spans="27:29" ht="12.75">
      <c r="AA43" s="11"/>
      <c r="AB43" s="11"/>
      <c r="AC43" s="12"/>
    </row>
    <row r="44" spans="27:29" ht="12.75">
      <c r="AA44" s="11"/>
      <c r="AB44" s="11"/>
      <c r="AC44" s="12"/>
    </row>
    <row r="45" spans="27:29" ht="12.75">
      <c r="AA45" s="11"/>
      <c r="AB45" s="11"/>
      <c r="AC45" s="12"/>
    </row>
    <row r="46" spans="27:29" ht="12.75">
      <c r="AA46" s="11"/>
      <c r="AB46" s="11"/>
      <c r="AC46" s="12"/>
    </row>
    <row r="47" spans="27:29" ht="12.75">
      <c r="AA47" s="11"/>
      <c r="AB47" s="11"/>
      <c r="AC47" s="12"/>
    </row>
    <row r="48" spans="27:29" ht="12.75">
      <c r="AA48" s="11"/>
      <c r="AB48" s="11"/>
      <c r="AC48" s="12"/>
    </row>
    <row r="49" spans="27:29" ht="12.75">
      <c r="AA49" s="11"/>
      <c r="AB49" s="11"/>
      <c r="AC49" s="12"/>
    </row>
    <row r="50" spans="27:29" ht="12.75">
      <c r="AA50" s="11"/>
      <c r="AB50" s="11"/>
      <c r="AC50" s="12"/>
    </row>
    <row r="51" spans="27:29" ht="12.75">
      <c r="AA51" s="11"/>
      <c r="AB51" s="11"/>
      <c r="AC51" s="12"/>
    </row>
    <row r="52" spans="27:29" ht="12.75">
      <c r="AA52" s="11"/>
      <c r="AB52" s="11"/>
      <c r="AC52" s="12"/>
    </row>
    <row r="53" spans="27:29" ht="12.75">
      <c r="AA53" s="11"/>
      <c r="AB53" s="11"/>
      <c r="AC53" s="12"/>
    </row>
    <row r="54" spans="27:29" ht="12.75">
      <c r="AA54" s="11"/>
      <c r="AB54" s="11"/>
      <c r="AC54" s="12"/>
    </row>
    <row r="55" spans="27:29" ht="12.75">
      <c r="AA55" s="11"/>
      <c r="AB55" s="11"/>
      <c r="AC55" s="12"/>
    </row>
    <row r="56" spans="27:29" ht="12.75">
      <c r="AA56" s="11"/>
      <c r="AB56" s="11"/>
      <c r="AC56" s="12"/>
    </row>
    <row r="57" spans="27:29" ht="12.75">
      <c r="AA57" s="11"/>
      <c r="AB57" s="11"/>
      <c r="AC57" s="12"/>
    </row>
    <row r="58" spans="27:29" ht="12.75">
      <c r="AA58" s="11"/>
      <c r="AB58" s="11"/>
      <c r="AC58" s="12"/>
    </row>
    <row r="59" spans="27:29" ht="12.75">
      <c r="AA59" s="11"/>
      <c r="AB59" s="11"/>
      <c r="AC59" s="12"/>
    </row>
    <row r="60" spans="1:29" ht="12.75">
      <c r="A60" s="13"/>
      <c r="B60" s="14"/>
      <c r="AA60" s="11"/>
      <c r="AB60" s="11"/>
      <c r="AC60" s="12"/>
    </row>
    <row r="61" spans="1:29" ht="12.75">
      <c r="A61" s="13"/>
      <c r="B61" s="14"/>
      <c r="AA61" s="11"/>
      <c r="AB61" s="11"/>
      <c r="AC61" s="12"/>
    </row>
    <row r="62" spans="1:29" ht="12.75">
      <c r="A62" s="13"/>
      <c r="B62" s="14"/>
      <c r="AA62" s="11"/>
      <c r="AB62" s="11"/>
      <c r="AC62" s="12"/>
    </row>
    <row r="63" spans="1:29" ht="12.75">
      <c r="A63" s="13"/>
      <c r="B63" s="14"/>
      <c r="AA63" s="11"/>
      <c r="AB63" s="11"/>
      <c r="AC63" s="12"/>
    </row>
    <row r="64" spans="1:29" ht="12.75">
      <c r="A64" s="13"/>
      <c r="B64" s="14"/>
      <c r="AA64" s="11"/>
      <c r="AB64" s="11"/>
      <c r="AC64" s="12"/>
    </row>
    <row r="65" spans="1:29" ht="12.75">
      <c r="A65" s="13"/>
      <c r="B65" s="14"/>
      <c r="AA65" s="11"/>
      <c r="AB65" s="11"/>
      <c r="AC65" s="12"/>
    </row>
    <row r="66" spans="1:29" ht="12.75">
      <c r="A66" s="13"/>
      <c r="B66" s="14"/>
      <c r="AA66" s="11"/>
      <c r="AB66" s="11"/>
      <c r="AC66" s="12"/>
    </row>
    <row r="67" spans="27:29" ht="12.75">
      <c r="AA67" s="11"/>
      <c r="AB67" s="11"/>
      <c r="AC67" s="12"/>
    </row>
    <row r="68" spans="27:29" ht="12.75">
      <c r="AA68" s="11"/>
      <c r="AB68" s="11"/>
      <c r="AC68" s="12"/>
    </row>
    <row r="69" spans="27:29" ht="12.75">
      <c r="AA69" s="11"/>
      <c r="AB69" s="11"/>
      <c r="AC69" s="12"/>
    </row>
    <row r="70" spans="27:29" ht="12.75">
      <c r="AA70" s="11"/>
      <c r="AB70" s="11"/>
      <c r="AC70" s="12"/>
    </row>
    <row r="71" spans="27:28" ht="12.75">
      <c r="AA71" s="11"/>
      <c r="AB71" s="11"/>
    </row>
    <row r="72" ht="12.75">
      <c r="AB72" s="11"/>
    </row>
    <row r="73" ht="12.75">
      <c r="AB73" s="11"/>
    </row>
    <row r="74" ht="12.75">
      <c r="AB74" s="11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scale="97" r:id="rId1"/>
  <headerFooter alignWithMargins="0">
    <oddHeader>&amp;C&amp;"Arial,Normal"&amp;16
LLIGA CATALANA DE BOWLING 2016-2017
1a DIVISIÓ MASCULINA - FINAL TÍTOL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2017-05-08T11:26:37Z</cp:lastPrinted>
  <dcterms:created xsi:type="dcterms:W3CDTF">1999-10-03T14:06:37Z</dcterms:created>
  <dcterms:modified xsi:type="dcterms:W3CDTF">2017-05-08T11:28:49Z</dcterms:modified>
  <cp:category/>
  <cp:version/>
  <cp:contentType/>
  <cp:contentStatus/>
</cp:coreProperties>
</file>